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8700" activeTab="1"/>
  </bookViews>
  <sheets>
    <sheet name="Юг" sheetId="15" r:id="rId1"/>
    <sheet name="Север" sheetId="17" r:id="rId2"/>
    <sheet name="Мечение-1" sheetId="4" r:id="rId3"/>
    <sheet name="Мечение-2" sheetId="7" r:id="rId4"/>
    <sheet name="Беспок 2023" sheetId="10" r:id="rId5"/>
    <sheet name="Беспок 2023 без Ромб" sheetId="11" r:id="rId6"/>
    <sheet name="Укрытость" sheetId="12" r:id="rId7"/>
    <sheet name="Укрытость без Ромб" sheetId="13" r:id="rId8"/>
    <sheet name="Мечение-2 старое" sheetId="6" r:id="rId9"/>
  </sheets>
  <externalReferences>
    <externalReference r:id="rId10"/>
  </externalReferences>
  <calcPr calcId="144525"/>
</workbook>
</file>

<file path=xl/sharedStrings.xml><?xml version="1.0" encoding="utf-8"?>
<sst xmlns="http://schemas.openxmlformats.org/spreadsheetml/2006/main" count="12101" uniqueCount="837">
  <si>
    <t>ID гнезда</t>
  </si>
  <si>
    <t>Дата</t>
  </si>
  <si>
    <t>Место</t>
  </si>
  <si>
    <t>Число яиц</t>
  </si>
  <si>
    <t>У1</t>
  </si>
  <si>
    <t>У2</t>
  </si>
  <si>
    <t>У3</t>
  </si>
  <si>
    <t>Д1</t>
  </si>
  <si>
    <t>Д2</t>
  </si>
  <si>
    <t>Д3</t>
  </si>
  <si>
    <t>Срок1</t>
  </si>
  <si>
    <t>Срок2</t>
  </si>
  <si>
    <t>Срок3</t>
  </si>
  <si>
    <t>Срок насиж гнездо, дни</t>
  </si>
  <si>
    <t>Начало насиживания</t>
  </si>
  <si>
    <t>Вылупление</t>
  </si>
  <si>
    <t>Осинка Крестовая</t>
  </si>
  <si>
    <t>пт</t>
  </si>
  <si>
    <t>Начало насиживания: число гнезд в каждую пятидневку</t>
  </si>
  <si>
    <t>начало насиживания</t>
  </si>
  <si>
    <t>10-14 мая</t>
  </si>
  <si>
    <t>15-20 мая</t>
  </si>
  <si>
    <t>21-25 мая</t>
  </si>
  <si>
    <t>26-31 мая</t>
  </si>
  <si>
    <t>1-5 июня</t>
  </si>
  <si>
    <t>6-10 июня</t>
  </si>
  <si>
    <t>11-15 июня</t>
  </si>
  <si>
    <t>16-20 июня</t>
  </si>
  <si>
    <t>всего гнезд</t>
  </si>
  <si>
    <t>число гнезд</t>
  </si>
  <si>
    <t>прокл</t>
  </si>
  <si>
    <t>Осинка Карельская</t>
  </si>
  <si>
    <t>сроки вылупления</t>
  </si>
  <si>
    <t>21-25 июня</t>
  </si>
  <si>
    <t>26-30 июня</t>
  </si>
  <si>
    <t>1-5 июля</t>
  </si>
  <si>
    <t>6-10 июля</t>
  </si>
  <si>
    <t>11-15 июля</t>
  </si>
  <si>
    <t>выл</t>
  </si>
  <si>
    <t>накл</t>
  </si>
  <si>
    <t>прок</t>
  </si>
  <si>
    <t>Осинка Скалистая</t>
  </si>
  <si>
    <t>взв</t>
  </si>
  <si>
    <t>хол</t>
  </si>
  <si>
    <t>ID</t>
  </si>
  <si>
    <t>Date</t>
  </si>
  <si>
    <t>Place</t>
  </si>
  <si>
    <t>N</t>
  </si>
  <si>
    <t>Серебрянка</t>
  </si>
  <si>
    <t>Высокая</t>
  </si>
  <si>
    <t>Биотоп</t>
  </si>
  <si>
    <t>Степень укрытости</t>
  </si>
  <si>
    <t>Без сбора пуха</t>
  </si>
  <si>
    <t>у-укрытое, o - открытое, п-наполовину, все буквы кириллицей</t>
  </si>
  <si>
    <t>А1</t>
  </si>
  <si>
    <t>Казематы</t>
  </si>
  <si>
    <t>скала, бревна</t>
  </si>
  <si>
    <t>о</t>
  </si>
  <si>
    <t>мж-можжевельник</t>
  </si>
  <si>
    <t>А2</t>
  </si>
  <si>
    <t>камни, бревна</t>
  </si>
  <si>
    <t>А3</t>
  </si>
  <si>
    <t>родиола, камни</t>
  </si>
  <si>
    <t>А4</t>
  </si>
  <si>
    <t>камни</t>
  </si>
  <si>
    <t>А5</t>
  </si>
  <si>
    <t>бревна</t>
  </si>
  <si>
    <t>у</t>
  </si>
  <si>
    <t>без сбора: Казематы, Тервонец сев, Хахатаненка, Горелый плоский, Ромбак сев, плоская скала, Ряволуда большая</t>
  </si>
  <si>
    <t>А6</t>
  </si>
  <si>
    <t>луг, бревна, камни</t>
  </si>
  <si>
    <t>п</t>
  </si>
  <si>
    <t>А7</t>
  </si>
  <si>
    <t>скала, родиола</t>
  </si>
  <si>
    <t>А8</t>
  </si>
  <si>
    <t>скала, камни, луг</t>
  </si>
  <si>
    <t>А9</t>
  </si>
  <si>
    <t>камни, луг</t>
  </si>
  <si>
    <t>А10</t>
  </si>
  <si>
    <t>А11</t>
  </si>
  <si>
    <t>скала, камни</t>
  </si>
  <si>
    <t>B1</t>
  </si>
  <si>
    <t>Тюлень</t>
  </si>
  <si>
    <t>луг, бревна</t>
  </si>
  <si>
    <t>B2</t>
  </si>
  <si>
    <t>камень, бревно</t>
  </si>
  <si>
    <t>оч трудно достать, в дыре</t>
  </si>
  <si>
    <t>B3</t>
  </si>
  <si>
    <t>мж</t>
  </si>
  <si>
    <t>B4</t>
  </si>
  <si>
    <t>B5</t>
  </si>
  <si>
    <t>куст ивы</t>
  </si>
  <si>
    <t>B6</t>
  </si>
  <si>
    <t>B7</t>
  </si>
  <si>
    <t>бревно, ива</t>
  </si>
  <si>
    <t>B8</t>
  </si>
  <si>
    <t>бревно</t>
  </si>
  <si>
    <t>B9</t>
  </si>
  <si>
    <t>B10</t>
  </si>
  <si>
    <t>B11</t>
  </si>
  <si>
    <t>B12</t>
  </si>
  <si>
    <t>бревно, камни</t>
  </si>
  <si>
    <t>C1</t>
  </si>
  <si>
    <t>Тервонец Южный</t>
  </si>
  <si>
    <t>C2</t>
  </si>
  <si>
    <t>C3</t>
  </si>
  <si>
    <t>C4</t>
  </si>
  <si>
    <t>щавель, бревно</t>
  </si>
  <si>
    <t>C5</t>
  </si>
  <si>
    <t>камни, мж</t>
  </si>
  <si>
    <t>C6</t>
  </si>
  <si>
    <t>C7</t>
  </si>
  <si>
    <t>скала, мж</t>
  </si>
  <si>
    <t>C8</t>
  </si>
  <si>
    <t>C9</t>
  </si>
  <si>
    <t>C10</t>
  </si>
  <si>
    <t>C11</t>
  </si>
  <si>
    <t>C12</t>
  </si>
  <si>
    <t>C13</t>
  </si>
  <si>
    <t>C14</t>
  </si>
  <si>
    <t>C15</t>
  </si>
  <si>
    <t>камни, родиола</t>
  </si>
  <si>
    <t>C16</t>
  </si>
  <si>
    <t>C17</t>
  </si>
  <si>
    <t>C18</t>
  </si>
  <si>
    <t>C19</t>
  </si>
  <si>
    <t>бревна, мж</t>
  </si>
  <si>
    <t>C20</t>
  </si>
  <si>
    <t>ива</t>
  </si>
  <si>
    <t>C21</t>
  </si>
  <si>
    <t>тундра, камни</t>
  </si>
  <si>
    <t>C22</t>
  </si>
  <si>
    <t>мж, тундра</t>
  </si>
  <si>
    <t>C23</t>
  </si>
  <si>
    <t>тундра, камень</t>
  </si>
  <si>
    <t>C24</t>
  </si>
  <si>
    <t>тундра</t>
  </si>
  <si>
    <t>C25</t>
  </si>
  <si>
    <t>C26</t>
  </si>
  <si>
    <t>C27</t>
  </si>
  <si>
    <t xml:space="preserve">прокл </t>
  </si>
  <si>
    <t>скала</t>
  </si>
  <si>
    <t>C28</t>
  </si>
  <si>
    <t>C29</t>
  </si>
  <si>
    <t>тундра, камни, мж</t>
  </si>
  <si>
    <t>C30</t>
  </si>
  <si>
    <t>C31</t>
  </si>
  <si>
    <t>C32</t>
  </si>
  <si>
    <t>C33</t>
  </si>
  <si>
    <t>плав боком</t>
  </si>
  <si>
    <t xml:space="preserve">2 плавают боком и 1 острым концом </t>
  </si>
  <si>
    <t>C34</t>
  </si>
  <si>
    <t>C35</t>
  </si>
  <si>
    <t>C36</t>
  </si>
  <si>
    <t>C37</t>
  </si>
  <si>
    <t>скала, бревно</t>
  </si>
  <si>
    <t>C38</t>
  </si>
  <si>
    <t>C39</t>
  </si>
  <si>
    <t>камни, бревно, мж</t>
  </si>
  <si>
    <t>C40</t>
  </si>
  <si>
    <t>D1</t>
  </si>
  <si>
    <t>Тервонец Северный</t>
  </si>
  <si>
    <t>родиола</t>
  </si>
  <si>
    <t>D2</t>
  </si>
  <si>
    <t>D3</t>
  </si>
  <si>
    <t>скала, луг</t>
  </si>
  <si>
    <t>D4</t>
  </si>
  <si>
    <t>луг, камни, скала</t>
  </si>
  <si>
    <t>D5</t>
  </si>
  <si>
    <t>луг, родиола</t>
  </si>
  <si>
    <t>D6</t>
  </si>
  <si>
    <t>D7</t>
  </si>
  <si>
    <t>D8</t>
  </si>
  <si>
    <t>D9</t>
  </si>
  <si>
    <t>D10</t>
  </si>
  <si>
    <t>D11</t>
  </si>
  <si>
    <t>сух мж</t>
  </si>
  <si>
    <t>D12</t>
  </si>
  <si>
    <t>D13</t>
  </si>
  <si>
    <t>D14</t>
  </si>
  <si>
    <t>D15</t>
  </si>
  <si>
    <t>мж, щавель</t>
  </si>
  <si>
    <t>D16</t>
  </si>
  <si>
    <t>D17</t>
  </si>
  <si>
    <t>мж, скала</t>
  </si>
  <si>
    <t>D18</t>
  </si>
  <si>
    <t>D19</t>
  </si>
  <si>
    <t>D20</t>
  </si>
  <si>
    <t>скала, бревно, ива</t>
  </si>
  <si>
    <t>D21</t>
  </si>
  <si>
    <t>D22</t>
  </si>
  <si>
    <t>D23</t>
  </si>
  <si>
    <t>D24</t>
  </si>
  <si>
    <t>D25</t>
  </si>
  <si>
    <t>D26</t>
  </si>
  <si>
    <t>накл прокл</t>
  </si>
  <si>
    <t>вылуп</t>
  </si>
  <si>
    <t>D27</t>
  </si>
  <si>
    <t>луг, бревно</t>
  </si>
  <si>
    <t>D28</t>
  </si>
  <si>
    <t>D29</t>
  </si>
  <si>
    <t>скала, коряга</t>
  </si>
  <si>
    <t>D30</t>
  </si>
  <si>
    <t>D31</t>
  </si>
  <si>
    <t>D32</t>
  </si>
  <si>
    <t>скала, вороника</t>
  </si>
  <si>
    <t>D33</t>
  </si>
  <si>
    <t>тундра, скала</t>
  </si>
  <si>
    <t>D34</t>
  </si>
  <si>
    <t xml:space="preserve">тундра, </t>
  </si>
  <si>
    <t>D35</t>
  </si>
  <si>
    <t>низкий мж</t>
  </si>
  <si>
    <t>D36</t>
  </si>
  <si>
    <t>D37</t>
  </si>
  <si>
    <t>D38</t>
  </si>
  <si>
    <t>D39</t>
  </si>
  <si>
    <t>D40</t>
  </si>
  <si>
    <t>D41</t>
  </si>
  <si>
    <t>D42</t>
  </si>
  <si>
    <t>D43</t>
  </si>
  <si>
    <t>D44</t>
  </si>
  <si>
    <t>E1</t>
  </si>
  <si>
    <t>Гага</t>
  </si>
  <si>
    <t>E2</t>
  </si>
  <si>
    <t>E3</t>
  </si>
  <si>
    <t>E4</t>
  </si>
  <si>
    <t>скала, бревна, луг</t>
  </si>
  <si>
    <t>E5</t>
  </si>
  <si>
    <t>E6</t>
  </si>
  <si>
    <t>E7</t>
  </si>
  <si>
    <t>F1</t>
  </si>
  <si>
    <t>Хахатаненка</t>
  </si>
  <si>
    <t>F2</t>
  </si>
  <si>
    <t>F3</t>
  </si>
  <si>
    <t>F4</t>
  </si>
  <si>
    <t>береза</t>
  </si>
  <si>
    <t>F5</t>
  </si>
  <si>
    <t>F6</t>
  </si>
  <si>
    <t>F7</t>
  </si>
  <si>
    <t>вороника, ива</t>
  </si>
  <si>
    <t>F8</t>
  </si>
  <si>
    <t>F9</t>
  </si>
  <si>
    <t>F10</t>
  </si>
  <si>
    <t>F11</t>
  </si>
  <si>
    <t>F12</t>
  </si>
  <si>
    <t>F13</t>
  </si>
  <si>
    <t>F14</t>
  </si>
  <si>
    <t>камень, луг, бревна</t>
  </si>
  <si>
    <t>F15</t>
  </si>
  <si>
    <t>камень, мж</t>
  </si>
  <si>
    <t>F16</t>
  </si>
  <si>
    <t>F17</t>
  </si>
  <si>
    <t>F18</t>
  </si>
  <si>
    <t>F19</t>
  </si>
  <si>
    <t>береза, мж</t>
  </si>
  <si>
    <t>F20</t>
  </si>
  <si>
    <t>F21</t>
  </si>
  <si>
    <t>F22</t>
  </si>
  <si>
    <t>F23</t>
  </si>
  <si>
    <t>F24</t>
  </si>
  <si>
    <t>F25</t>
  </si>
  <si>
    <t>камни, тундра</t>
  </si>
  <si>
    <t>F26</t>
  </si>
  <si>
    <t>F27</t>
  </si>
  <si>
    <t>F28</t>
  </si>
  <si>
    <t>скала, бревна, родиола</t>
  </si>
  <si>
    <t>F29</t>
  </si>
  <si>
    <t>скала, луг, камни</t>
  </si>
  <si>
    <t>F30</t>
  </si>
  <si>
    <t>скала, родиола, лук</t>
  </si>
  <si>
    <t>F31</t>
  </si>
  <si>
    <t>F32</t>
  </si>
  <si>
    <t>камни, бревна, родиола</t>
  </si>
  <si>
    <t>F33</t>
  </si>
  <si>
    <t>скала, луг, бревна</t>
  </si>
  <si>
    <t>F34</t>
  </si>
  <si>
    <t>F35</t>
  </si>
  <si>
    <t>F36</t>
  </si>
  <si>
    <t>камни, иван-чай</t>
  </si>
  <si>
    <t>F37</t>
  </si>
  <si>
    <t>F38</t>
  </si>
  <si>
    <t>F39</t>
  </si>
  <si>
    <t>F40</t>
  </si>
  <si>
    <t>F41</t>
  </si>
  <si>
    <t>F42</t>
  </si>
  <si>
    <t>F43</t>
  </si>
  <si>
    <t>F44</t>
  </si>
  <si>
    <t>F45</t>
  </si>
  <si>
    <t>мж, бревна, скала</t>
  </si>
  <si>
    <t>F46</t>
  </si>
  <si>
    <t>камни, ива</t>
  </si>
  <si>
    <t>F47</t>
  </si>
  <si>
    <t>F48</t>
  </si>
  <si>
    <t>F49</t>
  </si>
  <si>
    <t>луг, мж</t>
  </si>
  <si>
    <t>F50</t>
  </si>
  <si>
    <t>F51</t>
  </si>
  <si>
    <t>F52</t>
  </si>
  <si>
    <t>F53</t>
  </si>
  <si>
    <t>F54</t>
  </si>
  <si>
    <t>скала, тундра</t>
  </si>
  <si>
    <t>F55</t>
  </si>
  <si>
    <t>F56</t>
  </si>
  <si>
    <t>F57</t>
  </si>
  <si>
    <t>H1</t>
  </si>
  <si>
    <t>Б. Горелый, мыс</t>
  </si>
  <si>
    <t>H2</t>
  </si>
  <si>
    <t>березняк</t>
  </si>
  <si>
    <t>H3</t>
  </si>
  <si>
    <t>H4</t>
  </si>
  <si>
    <t>H5</t>
  </si>
  <si>
    <t>березняк, камни, мж</t>
  </si>
  <si>
    <t>H6</t>
  </si>
  <si>
    <t>H7</t>
  </si>
  <si>
    <t>H8</t>
  </si>
  <si>
    <t>H9</t>
  </si>
  <si>
    <t>H10</t>
  </si>
  <si>
    <t>H11</t>
  </si>
  <si>
    <t>ива, камни</t>
  </si>
  <si>
    <t>H12</t>
  </si>
  <si>
    <t>H13</t>
  </si>
  <si>
    <t>береза, ель</t>
  </si>
  <si>
    <t>H14</t>
  </si>
  <si>
    <t>д37</t>
  </si>
  <si>
    <t xml:space="preserve">ель </t>
  </si>
  <si>
    <t>H15</t>
  </si>
  <si>
    <t>H16</t>
  </si>
  <si>
    <t>H17</t>
  </si>
  <si>
    <t>H18</t>
  </si>
  <si>
    <t>д34</t>
  </si>
  <si>
    <t>береза, камни</t>
  </si>
  <si>
    <t>H19</t>
  </si>
  <si>
    <t>H20</t>
  </si>
  <si>
    <t>H21</t>
  </si>
  <si>
    <t>H22</t>
  </si>
  <si>
    <t>H23</t>
  </si>
  <si>
    <t>H24</t>
  </si>
  <si>
    <t>луг, камни</t>
  </si>
  <si>
    <t>H25</t>
  </si>
  <si>
    <t>д28</t>
  </si>
  <si>
    <t>тундра, камни, береза</t>
  </si>
  <si>
    <t>H26</t>
  </si>
  <si>
    <t>скала, выброс</t>
  </si>
  <si>
    <t>I1</t>
  </si>
  <si>
    <t>Горелая Сев.</t>
  </si>
  <si>
    <t>I2</t>
  </si>
  <si>
    <t>I3</t>
  </si>
  <si>
    <t>I4</t>
  </si>
  <si>
    <t>I5</t>
  </si>
  <si>
    <t>бревна, скала</t>
  </si>
  <si>
    <t>I6</t>
  </si>
  <si>
    <t>I7</t>
  </si>
  <si>
    <t>угол 0</t>
  </si>
  <si>
    <t>I8</t>
  </si>
  <si>
    <t>I9</t>
  </si>
  <si>
    <t>J1</t>
  </si>
  <si>
    <t>Горелый Малый</t>
  </si>
  <si>
    <t>J2</t>
  </si>
  <si>
    <t>J3</t>
  </si>
  <si>
    <t>J4</t>
  </si>
  <si>
    <t>J5</t>
  </si>
  <si>
    <t>J6</t>
  </si>
  <si>
    <t>J7</t>
  </si>
  <si>
    <t>J8</t>
  </si>
  <si>
    <t>J9</t>
  </si>
  <si>
    <t>J10</t>
  </si>
  <si>
    <t>J11</t>
  </si>
  <si>
    <t>J12</t>
  </si>
  <si>
    <t>J13</t>
  </si>
  <si>
    <t>J14</t>
  </si>
  <si>
    <t>J15</t>
  </si>
  <si>
    <t>тундра, ива</t>
  </si>
  <si>
    <t>J16</t>
  </si>
  <si>
    <t>бревно, выброс</t>
  </si>
  <si>
    <t>J17</t>
  </si>
  <si>
    <t>J18</t>
  </si>
  <si>
    <t>J19</t>
  </si>
  <si>
    <t>J20</t>
  </si>
  <si>
    <t>J21</t>
  </si>
  <si>
    <t>скала, луг, бревно</t>
  </si>
  <si>
    <t>J22</t>
  </si>
  <si>
    <t>J23</t>
  </si>
  <si>
    <t>J24</t>
  </si>
  <si>
    <t>J25</t>
  </si>
  <si>
    <t>J26</t>
  </si>
  <si>
    <t>J27</t>
  </si>
  <si>
    <t>вороника</t>
  </si>
  <si>
    <t>J28</t>
  </si>
  <si>
    <t>J29</t>
  </si>
  <si>
    <t>K1</t>
  </si>
  <si>
    <t>Горелый Плоский</t>
  </si>
  <si>
    <t>K2</t>
  </si>
  <si>
    <t>K3</t>
  </si>
  <si>
    <t>K4</t>
  </si>
  <si>
    <t>K5</t>
  </si>
  <si>
    <t>K6</t>
  </si>
  <si>
    <t>K7</t>
  </si>
  <si>
    <t>тундра, мж</t>
  </si>
  <si>
    <t>K8</t>
  </si>
  <si>
    <t>низкая ива</t>
  </si>
  <si>
    <t>K9</t>
  </si>
  <si>
    <t>K10</t>
  </si>
  <si>
    <t>K11</t>
  </si>
  <si>
    <t>K12</t>
  </si>
  <si>
    <t>K13</t>
  </si>
  <si>
    <t>K14</t>
  </si>
  <si>
    <t>не ставили</t>
  </si>
  <si>
    <t>K15</t>
  </si>
  <si>
    <t>K16</t>
  </si>
  <si>
    <t>камни, бревно</t>
  </si>
  <si>
    <t>K17</t>
  </si>
  <si>
    <t>K18</t>
  </si>
  <si>
    <t>K19</t>
  </si>
  <si>
    <t>скала, щавель, лук</t>
  </si>
  <si>
    <t>K20</t>
  </si>
  <si>
    <t>K21</t>
  </si>
  <si>
    <t>камень, ива</t>
  </si>
  <si>
    <t>K22</t>
  </si>
  <si>
    <t>K23</t>
  </si>
  <si>
    <t>K24</t>
  </si>
  <si>
    <t>камень, тундра</t>
  </si>
  <si>
    <t>K25</t>
  </si>
  <si>
    <t>K26</t>
  </si>
  <si>
    <t>K27</t>
  </si>
  <si>
    <t>K28</t>
  </si>
  <si>
    <t>K29</t>
  </si>
  <si>
    <t>камень</t>
  </si>
  <si>
    <t>K30</t>
  </si>
  <si>
    <t>K31</t>
  </si>
  <si>
    <t>скала, иван-чай</t>
  </si>
  <si>
    <t>L1</t>
  </si>
  <si>
    <t>Ромбак Малый</t>
  </si>
  <si>
    <t>L2</t>
  </si>
  <si>
    <t>L3</t>
  </si>
  <si>
    <t>вороничник, скала</t>
  </si>
  <si>
    <t>L4</t>
  </si>
  <si>
    <t>L5</t>
  </si>
  <si>
    <t>L6</t>
  </si>
  <si>
    <t>L7</t>
  </si>
  <si>
    <t>камни, бревна, папор</t>
  </si>
  <si>
    <t>L8</t>
  </si>
  <si>
    <t>L9</t>
  </si>
  <si>
    <t>L10</t>
  </si>
  <si>
    <t>L11</t>
  </si>
  <si>
    <t>L12</t>
  </si>
  <si>
    <t>вороничник</t>
  </si>
  <si>
    <t>L13</t>
  </si>
  <si>
    <t>L14</t>
  </si>
  <si>
    <t>L15</t>
  </si>
  <si>
    <t>L16</t>
  </si>
  <si>
    <t>вороничник, бревно</t>
  </si>
  <si>
    <t>L17</t>
  </si>
  <si>
    <t>вороничник, камни</t>
  </si>
  <si>
    <t>L18</t>
  </si>
  <si>
    <t>L19</t>
  </si>
  <si>
    <t>L20</t>
  </si>
  <si>
    <t>L21</t>
  </si>
  <si>
    <t>камни, вороничник</t>
  </si>
  <si>
    <t>L22</t>
  </si>
  <si>
    <t>L23</t>
  </si>
  <si>
    <t>родиола, бревна</t>
  </si>
  <si>
    <t>L24</t>
  </si>
  <si>
    <t>тундра, бревна</t>
  </si>
  <si>
    <t>L25</t>
  </si>
  <si>
    <t>L26</t>
  </si>
  <si>
    <t>мж, бревна</t>
  </si>
  <si>
    <t>L27</t>
  </si>
  <si>
    <t>L28</t>
  </si>
  <si>
    <t>L29</t>
  </si>
  <si>
    <t>L30</t>
  </si>
  <si>
    <t>L31</t>
  </si>
  <si>
    <t>L32</t>
  </si>
  <si>
    <t>L33</t>
  </si>
  <si>
    <t>скала, вороничник</t>
  </si>
  <si>
    <t>L34</t>
  </si>
  <si>
    <t>L35</t>
  </si>
  <si>
    <t>L36</t>
  </si>
  <si>
    <t>L37</t>
  </si>
  <si>
    <t>L38</t>
  </si>
  <si>
    <t>L39</t>
  </si>
  <si>
    <t>бревна, вороничник</t>
  </si>
  <si>
    <t>L40</t>
  </si>
  <si>
    <t>L41</t>
  </si>
  <si>
    <t>L42</t>
  </si>
  <si>
    <t>L43</t>
  </si>
  <si>
    <t>L44</t>
  </si>
  <si>
    <t>L45</t>
  </si>
  <si>
    <t>L46</t>
  </si>
  <si>
    <t>M1</t>
  </si>
  <si>
    <t>Ромбак Северный</t>
  </si>
  <si>
    <t>M2</t>
  </si>
  <si>
    <t>мж, камни</t>
  </si>
  <si>
    <t>M3</t>
  </si>
  <si>
    <t>вороничник, мж, скала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</si>
  <si>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</si>
  <si>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</si>
  <si>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</si>
  <si>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</si>
  <si>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</si>
  <si>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</si>
  <si>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</si>
  <si>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</si>
  <si>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</si>
  <si>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</si>
  <si>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</si>
  <si>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М15</t>
  </si>
  <si>
    <t>М16</t>
  </si>
  <si>
    <t>М17</t>
  </si>
  <si>
    <t>М18</t>
  </si>
  <si>
    <t>М19</t>
  </si>
  <si>
    <t>М20</t>
  </si>
  <si>
    <t>М21</t>
  </si>
  <si>
    <t>М22</t>
  </si>
  <si>
    <t>сухой мж</t>
  </si>
  <si>
    <t>М23</t>
  </si>
  <si>
    <t>скала, камни, мж</t>
  </si>
  <si>
    <t>М24</t>
  </si>
  <si>
    <t>М25</t>
  </si>
  <si>
    <t>М26</t>
  </si>
  <si>
    <t>М27</t>
  </si>
  <si>
    <t>М28</t>
  </si>
  <si>
    <t>М29</t>
  </si>
  <si>
    <t>N1</t>
  </si>
  <si>
    <t>Плоская скала</t>
  </si>
  <si>
    <t>o</t>
  </si>
  <si>
    <t>N2</t>
  </si>
  <si>
    <t>N3</t>
  </si>
  <si>
    <t>N4</t>
  </si>
  <si>
    <t>O1</t>
  </si>
  <si>
    <t>Ряволуда малая</t>
  </si>
  <si>
    <t>O2</t>
  </si>
  <si>
    <t>д.35</t>
  </si>
  <si>
    <t>луг</t>
  </si>
  <si>
    <t>O3</t>
  </si>
  <si>
    <t>O4</t>
  </si>
  <si>
    <t>O5</t>
  </si>
  <si>
    <t>O6</t>
  </si>
  <si>
    <t>луг, бревно, камни</t>
  </si>
  <si>
    <t>O7</t>
  </si>
  <si>
    <t>O8</t>
  </si>
  <si>
    <t>O9</t>
  </si>
  <si>
    <t>O10</t>
  </si>
  <si>
    <t>вылупление</t>
  </si>
  <si>
    <t>бревна, луг</t>
  </si>
  <si>
    <t>O11</t>
  </si>
  <si>
    <t>O12</t>
  </si>
  <si>
    <t>бревна, камни, луг</t>
  </si>
  <si>
    <t>O13</t>
  </si>
  <si>
    <t>O14</t>
  </si>
  <si>
    <t>камни, бревно, луг</t>
  </si>
  <si>
    <t>O15</t>
  </si>
  <si>
    <t>O16</t>
  </si>
  <si>
    <t>O17</t>
  </si>
  <si>
    <t>O18</t>
  </si>
  <si>
    <t>R1</t>
  </si>
  <si>
    <t>Половинные сбор</t>
  </si>
  <si>
    <t>R2</t>
  </si>
  <si>
    <t>R3</t>
  </si>
  <si>
    <t>R4</t>
  </si>
  <si>
    <t>R5</t>
  </si>
  <si>
    <t>R6</t>
  </si>
  <si>
    <t>R7</t>
  </si>
  <si>
    <t>R8</t>
  </si>
  <si>
    <t>R9</t>
  </si>
  <si>
    <t>камни, луг под бревном</t>
  </si>
  <si>
    <t>R10</t>
  </si>
  <si>
    <t>R11</t>
  </si>
  <si>
    <t>скала, щавель</t>
  </si>
  <si>
    <t>R12</t>
  </si>
  <si>
    <t>R13</t>
  </si>
  <si>
    <t>R14</t>
  </si>
  <si>
    <t>камень, луг, крапива</t>
  </si>
  <si>
    <t>R15</t>
  </si>
  <si>
    <t>луг, камень</t>
  </si>
  <si>
    <t>S1</t>
  </si>
  <si>
    <t>Горшки сбор</t>
  </si>
  <si>
    <t>S2</t>
  </si>
  <si>
    <t>камни, галька</t>
  </si>
  <si>
    <t>нет пуха, сено?</t>
  </si>
  <si>
    <t>S3</t>
  </si>
  <si>
    <t>S4</t>
  </si>
  <si>
    <t>Т1</t>
  </si>
  <si>
    <t>Терроиха</t>
  </si>
  <si>
    <t>сухая ель</t>
  </si>
  <si>
    <t>Т2</t>
  </si>
  <si>
    <t>камни, рябина</t>
  </si>
  <si>
    <t>Т3</t>
  </si>
  <si>
    <t>Т4</t>
  </si>
  <si>
    <t>Т5</t>
  </si>
  <si>
    <t>Т6</t>
  </si>
  <si>
    <t>камни, вороничник, осина</t>
  </si>
  <si>
    <t>Т7</t>
  </si>
  <si>
    <t>Т8</t>
  </si>
  <si>
    <t>Т9</t>
  </si>
  <si>
    <t>Т10</t>
  </si>
  <si>
    <t>Т11</t>
  </si>
  <si>
    <t>Т12</t>
  </si>
  <si>
    <t>Т13</t>
  </si>
  <si>
    <t>Т14</t>
  </si>
  <si>
    <t>камни, осина, мж</t>
  </si>
  <si>
    <t>Т15</t>
  </si>
  <si>
    <t>Т16</t>
  </si>
  <si>
    <t>камни, мж, осина</t>
  </si>
  <si>
    <t>Т17</t>
  </si>
  <si>
    <t>Т18</t>
  </si>
  <si>
    <t>Т19</t>
  </si>
  <si>
    <t>камни, береза</t>
  </si>
  <si>
    <t>Т20</t>
  </si>
  <si>
    <t>Т21</t>
  </si>
  <si>
    <t>Т22</t>
  </si>
  <si>
    <t>Т23</t>
  </si>
  <si>
    <t>Т24</t>
  </si>
  <si>
    <t>Т25</t>
  </si>
  <si>
    <t>мж, осина</t>
  </si>
  <si>
    <t>Т26</t>
  </si>
  <si>
    <t>Т27</t>
  </si>
  <si>
    <t>вороничник, осина</t>
  </si>
  <si>
    <t>Т28</t>
  </si>
  <si>
    <t>Т29</t>
  </si>
  <si>
    <t>Выведено или разорено</t>
  </si>
  <si>
    <t>Примечания</t>
  </si>
  <si>
    <t>Дни экспозиции</t>
  </si>
  <si>
    <t>4 пт</t>
  </si>
  <si>
    <t xml:space="preserve">пт </t>
  </si>
  <si>
    <t>4 пл</t>
  </si>
  <si>
    <t>3 пл</t>
  </si>
  <si>
    <t>41(боком)</t>
  </si>
  <si>
    <t>Итого дней экспозиции:</t>
  </si>
  <si>
    <t>скала, у</t>
  </si>
  <si>
    <t>скала, о</t>
  </si>
  <si>
    <t>4 пт+прокл</t>
  </si>
  <si>
    <t>2 пл</t>
  </si>
  <si>
    <t>5 пт</t>
  </si>
  <si>
    <t>5 пл</t>
  </si>
  <si>
    <t>3 пт</t>
  </si>
  <si>
    <t>6 пл</t>
  </si>
  <si>
    <t>птен</t>
  </si>
  <si>
    <t>мж, у</t>
  </si>
  <si>
    <t>мж, п</t>
  </si>
  <si>
    <t>разор</t>
  </si>
  <si>
    <t>1 пл</t>
  </si>
  <si>
    <t>мертвое</t>
  </si>
  <si>
    <t>!!!</t>
  </si>
  <si>
    <t>камни, мж, п</t>
  </si>
  <si>
    <t xml:space="preserve">взв </t>
  </si>
  <si>
    <t>7 пл</t>
  </si>
  <si>
    <t>мж в гнезде D44</t>
  </si>
  <si>
    <t>2я+1 вылупл</t>
  </si>
  <si>
    <t>выводок 6 д 14 птенцов</t>
  </si>
  <si>
    <t>8 пл</t>
  </si>
  <si>
    <t>боком</t>
  </si>
  <si>
    <t>брошен</t>
  </si>
  <si>
    <t>5 пт+1 я</t>
  </si>
  <si>
    <t xml:space="preserve">3 пт </t>
  </si>
  <si>
    <t>2 вылуп</t>
  </si>
  <si>
    <t>скала, бревна, п</t>
  </si>
  <si>
    <t>тундра, о</t>
  </si>
  <si>
    <t>б/н</t>
  </si>
  <si>
    <t>не найдено</t>
  </si>
  <si>
    <t>скала, бревна, о</t>
  </si>
  <si>
    <t>сено</t>
  </si>
  <si>
    <t xml:space="preserve">3 пл </t>
  </si>
  <si>
    <t>пух</t>
  </si>
  <si>
    <t>пуха нет</t>
  </si>
  <si>
    <t>пустая лунка</t>
  </si>
  <si>
    <t>min 1 пл</t>
  </si>
  <si>
    <t>пл</t>
  </si>
  <si>
    <t>?</t>
  </si>
  <si>
    <t>птенец</t>
  </si>
  <si>
    <t>камни, о</t>
  </si>
  <si>
    <t>луг, камни, о</t>
  </si>
  <si>
    <t>луг, о</t>
  </si>
  <si>
    <t>птенцы</t>
  </si>
  <si>
    <t>Вывед или разор</t>
  </si>
  <si>
    <t>Срок насиживания в первое посещение</t>
  </si>
  <si>
    <t>считали без М. Ромбака</t>
  </si>
  <si>
    <t>чужое сено</t>
  </si>
  <si>
    <t>срок</t>
  </si>
  <si>
    <t>0-5 дн</t>
  </si>
  <si>
    <t>6-10 дн</t>
  </si>
  <si>
    <t>11-15 дн</t>
  </si>
  <si>
    <t>16-20 дн</t>
  </si>
  <si>
    <t>21-26 дн</t>
  </si>
  <si>
    <t>неудач</t>
  </si>
  <si>
    <t>% неудач</t>
  </si>
  <si>
    <t>бр</t>
  </si>
  <si>
    <t>ск</t>
  </si>
  <si>
    <t>тндр</t>
  </si>
  <si>
    <t>куст</t>
  </si>
  <si>
    <t>дер</t>
  </si>
  <si>
    <t>Бревна</t>
  </si>
  <si>
    <t>Скала, камни</t>
  </si>
  <si>
    <t>Луг, родиола</t>
  </si>
  <si>
    <t>Мж</t>
  </si>
  <si>
    <t>Тундра, вороничник</t>
  </si>
  <si>
    <t>Кустарник</t>
  </si>
  <si>
    <t>Деревья</t>
  </si>
  <si>
    <t>куст+дер</t>
  </si>
  <si>
    <t>Луг</t>
  </si>
  <si>
    <t>Можжевельник</t>
  </si>
  <si>
    <t>Тундра</t>
  </si>
  <si>
    <t>Кустарник и деревья</t>
  </si>
  <si>
    <t>всего</t>
  </si>
  <si>
    <t>закрытые</t>
  </si>
  <si>
    <t>полузакрытые</t>
  </si>
  <si>
    <t>открытые</t>
  </si>
  <si>
    <t>разор%</t>
  </si>
  <si>
    <t>успешные</t>
  </si>
  <si>
    <t>разоренные</t>
  </si>
  <si>
    <t>доля разор</t>
  </si>
  <si>
    <t xml:space="preserve">бр </t>
  </si>
  <si>
    <t>бр, дер</t>
  </si>
  <si>
    <t>бр, луг</t>
  </si>
  <si>
    <t>бр, мж</t>
  </si>
  <si>
    <t>бр, ск</t>
  </si>
  <si>
    <t>КАК МНОЖЕСТВЕННЫЙ ВЫБОР</t>
  </si>
  <si>
    <t>Скала и камни</t>
  </si>
  <si>
    <t>Число гнезд для каждого эдификатора</t>
  </si>
  <si>
    <t>дер, мж</t>
  </si>
  <si>
    <t>дер, ск</t>
  </si>
  <si>
    <t>луг, бр</t>
  </si>
  <si>
    <t>луг, ск</t>
  </si>
  <si>
    <t>мж, бр</t>
  </si>
  <si>
    <t>мж, дер</t>
  </si>
  <si>
    <t>мж, луг</t>
  </si>
  <si>
    <t>мж, ск</t>
  </si>
  <si>
    <t>мж, тндр</t>
  </si>
  <si>
    <t xml:space="preserve">ск </t>
  </si>
  <si>
    <t>ск, бр</t>
  </si>
  <si>
    <t xml:space="preserve">ск, бр </t>
  </si>
  <si>
    <t>ск, дер</t>
  </si>
  <si>
    <t>ск, луг</t>
  </si>
  <si>
    <t xml:space="preserve">ск, луг </t>
  </si>
  <si>
    <t>ск, мж</t>
  </si>
  <si>
    <t>ск, тндр</t>
  </si>
  <si>
    <t xml:space="preserve">тндр, </t>
  </si>
  <si>
    <t>тндр, дер</t>
  </si>
  <si>
    <t>тндр, мж</t>
  </si>
  <si>
    <t>тндр, ск</t>
  </si>
  <si>
    <t xml:space="preserve">5 пл </t>
  </si>
  <si>
    <t>А12</t>
  </si>
  <si>
    <t>А13</t>
  </si>
  <si>
    <t>А14</t>
  </si>
  <si>
    <t>А15</t>
  </si>
  <si>
    <t>А16</t>
  </si>
  <si>
    <t>А17</t>
  </si>
  <si>
    <t>А18</t>
  </si>
  <si>
    <t>А19</t>
  </si>
  <si>
    <t>А20</t>
  </si>
  <si>
    <t>А21</t>
  </si>
  <si>
    <t>Тюлень -сбор пуха</t>
  </si>
  <si>
    <t>разор 4R</t>
  </si>
  <si>
    <t>B13</t>
  </si>
  <si>
    <t>B14</t>
  </si>
  <si>
    <t>B15</t>
  </si>
  <si>
    <t>ТервонецЮж - сбор</t>
  </si>
  <si>
    <t>нет данных</t>
  </si>
  <si>
    <t>5пл</t>
  </si>
  <si>
    <t>C41</t>
  </si>
  <si>
    <t>C42</t>
  </si>
  <si>
    <t>C43</t>
  </si>
  <si>
    <t>Тервонец Сев - без сбора</t>
  </si>
  <si>
    <t>мертвые</t>
  </si>
  <si>
    <t>Гага сбор</t>
  </si>
  <si>
    <t>разор (2R)</t>
  </si>
  <si>
    <t>5 пл 1 мерт я</t>
  </si>
  <si>
    <t>E8</t>
  </si>
  <si>
    <t>E9</t>
  </si>
  <si>
    <t>Хахатаненка без сбора</t>
  </si>
  <si>
    <t xml:space="preserve"> взв</t>
  </si>
  <si>
    <t>Горелый большой сбор</t>
  </si>
  <si>
    <t>разорено</t>
  </si>
  <si>
    <t>Горелый сев сбор</t>
  </si>
  <si>
    <t>2 пт</t>
  </si>
  <si>
    <t>5 пленок</t>
  </si>
  <si>
    <t>Горелый мал сбор</t>
  </si>
  <si>
    <t>3 пленки</t>
  </si>
  <si>
    <t>4 пленки</t>
  </si>
  <si>
    <t>пленки</t>
  </si>
  <si>
    <t>2 пленки</t>
  </si>
  <si>
    <t>Горелый плоск без сбора</t>
  </si>
  <si>
    <t>K32</t>
  </si>
  <si>
    <t>K33</t>
  </si>
  <si>
    <t>K34</t>
  </si>
  <si>
    <t>K35</t>
  </si>
  <si>
    <t>5 птенцов</t>
  </si>
  <si>
    <t>K36</t>
  </si>
  <si>
    <t>K37</t>
  </si>
  <si>
    <t>K38</t>
  </si>
  <si>
    <t>Ромбак мал сбор</t>
  </si>
  <si>
    <t>? Пустая лунка</t>
  </si>
  <si>
    <t>2 пт 1 прокл</t>
  </si>
  <si>
    <t>???</t>
  </si>
  <si>
    <t>L47</t>
  </si>
  <si>
    <t>Ромбак сев без сбора</t>
  </si>
  <si>
    <t>Плоская Скала без сбора</t>
  </si>
  <si>
    <t>N5</t>
  </si>
  <si>
    <t>N6</t>
  </si>
  <si>
    <t>N7</t>
  </si>
  <si>
    <t>N8</t>
  </si>
  <si>
    <t>N9</t>
  </si>
  <si>
    <t>выл-е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</si>
  <si>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</si>
  <si>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</si>
  <si>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</si>
  <si>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</si>
  <si>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</si>
  <si>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</si>
  <si>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</si>
  <si>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</si>
  <si>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</si>
  <si>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Ряволуда мал Сбор пуха</t>
  </si>
  <si>
    <t>замыто</t>
  </si>
  <si>
    <t>O19</t>
  </si>
  <si>
    <t>O20</t>
  </si>
  <si>
    <t>O21</t>
  </si>
  <si>
    <t>O22</t>
  </si>
  <si>
    <t>O23</t>
  </si>
  <si>
    <t>O24</t>
  </si>
  <si>
    <t>Р1</t>
  </si>
  <si>
    <t>Ряволуда Большая. Без сбора</t>
  </si>
  <si>
    <t>Р2</t>
  </si>
  <si>
    <t>Р3</t>
  </si>
  <si>
    <t>Р4</t>
  </si>
  <si>
    <t>Р5</t>
  </si>
  <si>
    <t>Р6</t>
  </si>
  <si>
    <t>Р7</t>
  </si>
  <si>
    <t>Р8</t>
  </si>
  <si>
    <t>Р9</t>
  </si>
  <si>
    <t>Р10</t>
  </si>
  <si>
    <t>Р11</t>
  </si>
  <si>
    <t>Р12</t>
  </si>
  <si>
    <t>Р13</t>
  </si>
  <si>
    <t>Половинные  сбор</t>
  </si>
  <si>
    <t>2пл</t>
  </si>
  <si>
    <t>R16</t>
  </si>
  <si>
    <t>R17</t>
  </si>
</sst>
</file>

<file path=xl/styles.xml><?xml version="1.0" encoding="utf-8"?>
<styleSheet xmlns="http://schemas.openxmlformats.org/spreadsheetml/2006/main" xmlns:xr9="http://schemas.microsoft.com/office/spreadsheetml/2016/revision9">
  <numFmts count="6">
    <numFmt numFmtId="176" formatCode="_-* #\.##0.00_-;\-* #\.##0.00_-;_-* &quot;-&quot;??_-;_-@_-"/>
    <numFmt numFmtId="177" formatCode="_-* #\.##0.00\ &quot;₽&quot;_-;\-* #\.##0.00\ &quot;₽&quot;_-;_-* \-??\ &quot;₽&quot;_-;_-@_-"/>
    <numFmt numFmtId="178" formatCode="_-* #\.##0_-;\-* #\.##0_-;_-* &quot;-&quot;_-;_-@_-"/>
    <numFmt numFmtId="179" formatCode="_-* #\.##0\ &quot;₽&quot;_-;\-* #\.##0\ &quot;₽&quot;_-;_-* \-\ &quot;₽&quot;_-;_-@_-"/>
    <numFmt numFmtId="180" formatCode="dd\.mm\.yyyy"/>
    <numFmt numFmtId="181" formatCode="0.0"/>
  </numFmts>
  <fonts count="24">
    <font>
      <sz val="11"/>
      <color theme="1"/>
      <name val="Calibri"/>
      <charset val="204"/>
      <scheme val="minor"/>
    </font>
    <font>
      <sz val="16"/>
      <color rgb="FFFF0000"/>
      <name val="Calibri"/>
      <charset val="204"/>
      <scheme val="minor"/>
    </font>
    <font>
      <sz val="11"/>
      <name val="Calibri"/>
      <charset val="204"/>
      <scheme val="minor"/>
    </font>
    <font>
      <b/>
      <sz val="11"/>
      <color rgb="FF00B050"/>
      <name val="Calibri"/>
      <charset val="20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50">
    <fill>
      <patternFill patternType="none"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double">
        <color auto="1"/>
      </bottom>
      <diagonal/>
    </border>
    <border>
      <left/>
      <right style="thick">
        <color auto="1"/>
      </right>
      <top style="thin">
        <color auto="1"/>
      </top>
      <bottom style="double">
        <color auto="1"/>
      </bottom>
      <diagonal/>
    </border>
    <border>
      <left/>
      <right style="thick">
        <color auto="1"/>
      </right>
      <top/>
      <bottom style="double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double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ck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ck">
        <color auto="1"/>
      </left>
      <right/>
      <top/>
      <bottom/>
      <diagonal/>
    </border>
    <border>
      <left style="thin">
        <color auto="1"/>
      </left>
      <right/>
      <top/>
      <bottom style="double">
        <color auto="1"/>
      </bottom>
      <diagonal/>
    </border>
    <border>
      <left style="thick">
        <color auto="1"/>
      </left>
      <right/>
      <top/>
      <bottom style="double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4" fillId="0" borderId="0" applyFont="0" applyFill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178" fontId="4" fillId="0" borderId="0" applyFont="0" applyFill="0" applyBorder="0" applyAlignment="0" applyProtection="0">
      <alignment vertical="center"/>
    </xf>
    <xf numFmtId="179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19" borderId="16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17" applyNumberFormat="0" applyFill="0" applyAlignment="0" applyProtection="0">
      <alignment vertical="center"/>
    </xf>
    <xf numFmtId="0" fontId="11" fillId="0" borderId="17" applyNumberFormat="0" applyFill="0" applyAlignment="0" applyProtection="0">
      <alignment vertical="center"/>
    </xf>
    <xf numFmtId="0" fontId="12" fillId="0" borderId="18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20" borderId="19" applyNumberFormat="0" applyAlignment="0" applyProtection="0">
      <alignment vertical="center"/>
    </xf>
    <xf numFmtId="0" fontId="14" fillId="21" borderId="20" applyNumberFormat="0" applyAlignment="0" applyProtection="0">
      <alignment vertical="center"/>
    </xf>
    <xf numFmtId="0" fontId="15" fillId="21" borderId="19" applyNumberFormat="0" applyAlignment="0" applyProtection="0">
      <alignment vertical="center"/>
    </xf>
    <xf numFmtId="0" fontId="16" fillId="22" borderId="21" applyNumberFormat="0" applyAlignment="0" applyProtection="0">
      <alignment vertical="center"/>
    </xf>
    <xf numFmtId="0" fontId="17" fillId="0" borderId="22" applyNumberFormat="0" applyFill="0" applyAlignment="0" applyProtection="0">
      <alignment vertical="center"/>
    </xf>
    <xf numFmtId="0" fontId="18" fillId="0" borderId="23" applyNumberFormat="0" applyFill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23" fillId="39" borderId="0" applyNumberFormat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0" fontId="22" fillId="41" borderId="0" applyNumberFormat="0" applyBorder="0" applyAlignment="0" applyProtection="0">
      <alignment vertical="center"/>
    </xf>
    <xf numFmtId="0" fontId="22" fillId="42" borderId="0" applyNumberFormat="0" applyBorder="0" applyAlignment="0" applyProtection="0">
      <alignment vertical="center"/>
    </xf>
    <xf numFmtId="0" fontId="23" fillId="43" borderId="0" applyNumberFormat="0" applyBorder="0" applyAlignment="0" applyProtection="0">
      <alignment vertical="center"/>
    </xf>
    <xf numFmtId="0" fontId="23" fillId="44" borderId="0" applyNumberFormat="0" applyBorder="0" applyAlignment="0" applyProtection="0">
      <alignment vertical="center"/>
    </xf>
    <xf numFmtId="0" fontId="22" fillId="45" borderId="0" applyNumberFormat="0" applyBorder="0" applyAlignment="0" applyProtection="0">
      <alignment vertical="center"/>
    </xf>
    <xf numFmtId="0" fontId="22" fillId="46" borderId="0" applyNumberFormat="0" applyBorder="0" applyAlignment="0" applyProtection="0">
      <alignment vertical="center"/>
    </xf>
    <xf numFmtId="0" fontId="23" fillId="47" borderId="0" applyNumberFormat="0" applyBorder="0" applyAlignment="0" applyProtection="0">
      <alignment vertical="center"/>
    </xf>
    <xf numFmtId="0" fontId="23" fillId="48" borderId="0" applyNumberFormat="0" applyBorder="0" applyAlignment="0" applyProtection="0">
      <alignment vertical="center"/>
    </xf>
    <xf numFmtId="0" fontId="22" fillId="49" borderId="0" applyNumberFormat="0" applyBorder="0" applyAlignment="0" applyProtection="0">
      <alignment vertical="center"/>
    </xf>
  </cellStyleXfs>
  <cellXfs count="169">
    <xf numFmtId="0" fontId="0" fillId="0" borderId="0" xfId="0"/>
    <xf numFmtId="0" fontId="0" fillId="0" borderId="1" xfId="0" applyBorder="1"/>
    <xf numFmtId="0" fontId="0" fillId="2" borderId="0" xfId="0" applyFill="1" applyBorder="1"/>
    <xf numFmtId="0" fontId="0" fillId="3" borderId="0" xfId="0" applyFill="1"/>
    <xf numFmtId="0" fontId="0" fillId="0" borderId="0" xfId="0" applyFill="1"/>
    <xf numFmtId="0" fontId="0" fillId="4" borderId="0" xfId="0" applyFill="1"/>
    <xf numFmtId="0" fontId="0" fillId="0" borderId="2" xfId="0" applyBorder="1"/>
    <xf numFmtId="0" fontId="0" fillId="0" borderId="3" xfId="0" applyBorder="1"/>
    <xf numFmtId="0" fontId="0" fillId="5" borderId="0" xfId="0" applyFill="1"/>
    <xf numFmtId="0" fontId="0" fillId="6" borderId="2" xfId="0" applyFill="1" applyBorder="1"/>
    <xf numFmtId="0" fontId="0" fillId="7" borderId="0" xfId="0" applyFill="1"/>
    <xf numFmtId="0" fontId="0" fillId="8" borderId="0" xfId="0" applyFill="1"/>
    <xf numFmtId="0" fontId="0" fillId="0" borderId="1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1" xfId="0" applyBorder="1" applyAlignment="1">
      <alignment horizontal="justify" wrapText="1" shrinkToFit="1"/>
    </xf>
    <xf numFmtId="0" fontId="0" fillId="0" borderId="5" xfId="0" applyBorder="1" applyAlignment="1">
      <alignment horizontal="justify" wrapText="1" shrinkToFit="1"/>
    </xf>
    <xf numFmtId="0" fontId="0" fillId="2" borderId="0" xfId="0" applyFill="1" applyBorder="1" applyAlignment="1"/>
    <xf numFmtId="0" fontId="0" fillId="2" borderId="0" xfId="0" applyFill="1" applyBorder="1" applyAlignment="1">
      <alignment wrapText="1"/>
    </xf>
    <xf numFmtId="0" fontId="0" fillId="2" borderId="2" xfId="0" applyFill="1" applyBorder="1" applyAlignment="1">
      <alignment wrapText="1"/>
    </xf>
    <xf numFmtId="0" fontId="0" fillId="2" borderId="0" xfId="0" applyFill="1" applyBorder="1" applyAlignment="1">
      <alignment horizontal="justify" wrapText="1" shrinkToFit="1"/>
    </xf>
    <xf numFmtId="0" fontId="0" fillId="2" borderId="3" xfId="0" applyFill="1" applyBorder="1" applyAlignment="1">
      <alignment horizontal="justify" wrapText="1" shrinkToFit="1"/>
    </xf>
    <xf numFmtId="180" fontId="0" fillId="0" borderId="0" xfId="0" applyNumberFormat="1"/>
    <xf numFmtId="0" fontId="0" fillId="9" borderId="0" xfId="0" applyFill="1" applyBorder="1" applyAlignment="1">
      <alignment wrapText="1"/>
    </xf>
    <xf numFmtId="0" fontId="0" fillId="0" borderId="0" xfId="0" applyBorder="1"/>
    <xf numFmtId="0" fontId="0" fillId="0" borderId="0" xfId="0" applyFill="1" applyBorder="1"/>
    <xf numFmtId="0" fontId="0" fillId="9" borderId="0" xfId="0" applyFill="1"/>
    <xf numFmtId="180" fontId="0" fillId="3" borderId="0" xfId="0" applyNumberFormat="1" applyFill="1"/>
    <xf numFmtId="0" fontId="0" fillId="3" borderId="0" xfId="0" applyFill="1" applyAlignment="1">
      <alignment wrapText="1"/>
    </xf>
    <xf numFmtId="0" fontId="0" fillId="3" borderId="2" xfId="0" applyFill="1" applyBorder="1"/>
    <xf numFmtId="0" fontId="0" fillId="3" borderId="3" xfId="0" applyFill="1" applyBorder="1"/>
    <xf numFmtId="0" fontId="0" fillId="10" borderId="0" xfId="0" applyFill="1" applyBorder="1" applyAlignment="1">
      <alignment wrapText="1"/>
    </xf>
    <xf numFmtId="0" fontId="0" fillId="10" borderId="0" xfId="0" applyFill="1" applyAlignment="1">
      <alignment wrapText="1"/>
    </xf>
    <xf numFmtId="0" fontId="0" fillId="0" borderId="6" xfId="0" applyBorder="1" applyAlignment="1">
      <alignment wrapText="1"/>
    </xf>
    <xf numFmtId="1" fontId="0" fillId="5" borderId="1" xfId="0" applyNumberFormat="1" applyFill="1" applyBorder="1" applyAlignment="1">
      <alignment wrapText="1"/>
    </xf>
    <xf numFmtId="1" fontId="0" fillId="6" borderId="4" xfId="0" applyNumberFormat="1" applyFill="1" applyBorder="1" applyAlignment="1">
      <alignment wrapText="1"/>
    </xf>
    <xf numFmtId="0" fontId="0" fillId="7" borderId="1" xfId="0" applyFill="1" applyBorder="1" applyAlignment="1">
      <alignment wrapText="1"/>
    </xf>
    <xf numFmtId="0" fontId="0" fillId="2" borderId="3" xfId="0" applyFill="1" applyBorder="1" applyAlignment="1">
      <alignment wrapText="1"/>
    </xf>
    <xf numFmtId="1" fontId="0" fillId="2" borderId="0" xfId="0" applyNumberFormat="1" applyFill="1" applyBorder="1" applyAlignment="1">
      <alignment wrapText="1"/>
    </xf>
    <xf numFmtId="1" fontId="0" fillId="2" borderId="2" xfId="0" applyNumberFormat="1" applyFill="1" applyBorder="1" applyAlignment="1">
      <alignment wrapText="1"/>
    </xf>
    <xf numFmtId="1" fontId="0" fillId="5" borderId="0" xfId="0" applyNumberFormat="1" applyFill="1"/>
    <xf numFmtId="180" fontId="0" fillId="6" borderId="2" xfId="0" applyNumberFormat="1" applyFill="1" applyBorder="1"/>
    <xf numFmtId="180" fontId="0" fillId="7" borderId="0" xfId="0" applyNumberFormat="1" applyFill="1"/>
    <xf numFmtId="0" fontId="0" fillId="3" borderId="0" xfId="0" applyFill="1" applyBorder="1"/>
    <xf numFmtId="180" fontId="0" fillId="3" borderId="2" xfId="0" applyNumberFormat="1" applyFill="1" applyBorder="1"/>
    <xf numFmtId="0" fontId="0" fillId="8" borderId="1" xfId="0" applyFill="1" applyBorder="1" applyAlignment="1">
      <alignment wrapText="1"/>
    </xf>
    <xf numFmtId="1" fontId="0" fillId="0" borderId="7" xfId="0" applyNumberFormat="1" applyBorder="1" applyAlignment="1">
      <alignment wrapText="1"/>
    </xf>
    <xf numFmtId="0" fontId="0" fillId="8" borderId="0" xfId="0" applyFill="1" applyBorder="1"/>
    <xf numFmtId="0" fontId="0" fillId="11" borderId="1" xfId="0" applyFill="1" applyBorder="1" applyAlignment="1">
      <alignment wrapText="1"/>
    </xf>
    <xf numFmtId="0" fontId="0" fillId="11" borderId="0" xfId="0" applyFill="1"/>
    <xf numFmtId="0" fontId="1" fillId="0" borderId="0" xfId="0" applyFont="1" applyFill="1"/>
    <xf numFmtId="0" fontId="2" fillId="8" borderId="0" xfId="0" applyFont="1" applyFill="1"/>
    <xf numFmtId="0" fontId="2" fillId="0" borderId="0" xfId="0" applyFont="1" applyFill="1"/>
    <xf numFmtId="0" fontId="0" fillId="9" borderId="0" xfId="0" applyFill="1" applyAlignment="1">
      <alignment wrapText="1"/>
    </xf>
    <xf numFmtId="0" fontId="2" fillId="11" borderId="0" xfId="0" applyFont="1" applyFill="1"/>
    <xf numFmtId="0" fontId="0" fillId="0" borderId="2" xfId="0" applyFill="1" applyBorder="1"/>
    <xf numFmtId="0" fontId="0" fillId="0" borderId="3" xfId="0" applyFill="1" applyBorder="1"/>
    <xf numFmtId="0" fontId="0" fillId="4" borderId="2" xfId="0" applyFill="1" applyBorder="1"/>
    <xf numFmtId="180" fontId="0" fillId="4" borderId="0" xfId="0" applyNumberFormat="1" applyFill="1"/>
    <xf numFmtId="0" fontId="0" fillId="4" borderId="0" xfId="0" applyFill="1" applyAlignment="1">
      <alignment wrapText="1"/>
    </xf>
    <xf numFmtId="0" fontId="0" fillId="4" borderId="3" xfId="0" applyFill="1" applyBorder="1"/>
    <xf numFmtId="0" fontId="0" fillId="4" borderId="0" xfId="0" applyFill="1" applyBorder="1"/>
    <xf numFmtId="1" fontId="0" fillId="4" borderId="0" xfId="0" applyNumberFormat="1" applyFill="1"/>
    <xf numFmtId="180" fontId="0" fillId="4" borderId="2" xfId="0" applyNumberFormat="1" applyFill="1" applyBorder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 applyAlignment="1">
      <alignment wrapText="1"/>
    </xf>
    <xf numFmtId="0" fontId="0" fillId="13" borderId="1" xfId="0" applyFill="1" applyBorder="1"/>
    <xf numFmtId="0" fontId="0" fillId="14" borderId="1" xfId="0" applyFill="1" applyBorder="1" applyAlignment="1">
      <alignment wrapText="1"/>
    </xf>
    <xf numFmtId="0" fontId="0" fillId="13" borderId="0" xfId="0" applyFill="1" applyBorder="1"/>
    <xf numFmtId="0" fontId="0" fillId="13" borderId="8" xfId="0" applyFill="1" applyBorder="1"/>
    <xf numFmtId="0" fontId="0" fillId="11" borderId="8" xfId="0" applyFill="1" applyBorder="1"/>
    <xf numFmtId="0" fontId="2" fillId="13" borderId="8" xfId="0" applyFont="1" applyFill="1" applyBorder="1"/>
    <xf numFmtId="0" fontId="2" fillId="13" borderId="0" xfId="0" applyFont="1" applyFill="1"/>
    <xf numFmtId="0" fontId="2" fillId="14" borderId="0" xfId="0" applyFont="1" applyFill="1"/>
    <xf numFmtId="0" fontId="3" fillId="0" borderId="0" xfId="0" applyFont="1"/>
    <xf numFmtId="2" fontId="0" fillId="0" borderId="0" xfId="0" applyNumberFormat="1"/>
    <xf numFmtId="2" fontId="0" fillId="13" borderId="8" xfId="0" applyNumberFormat="1" applyFill="1" applyBorder="1" applyAlignment="1">
      <alignment wrapText="1"/>
    </xf>
    <xf numFmtId="2" fontId="0" fillId="13" borderId="0" xfId="0" applyNumberFormat="1" applyFill="1" applyAlignment="1">
      <alignment wrapText="1"/>
    </xf>
    <xf numFmtId="0" fontId="0" fillId="13" borderId="8" xfId="0" applyFill="1" applyBorder="1" applyAlignment="1">
      <alignment wrapText="1"/>
    </xf>
    <xf numFmtId="0" fontId="0" fillId="13" borderId="0" xfId="0" applyFill="1" applyBorder="1" applyAlignment="1">
      <alignment wrapText="1"/>
    </xf>
    <xf numFmtId="0" fontId="0" fillId="13" borderId="0" xfId="0" applyFill="1" applyAlignment="1">
      <alignment wrapText="1"/>
    </xf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2" xfId="0" applyFill="1" applyBorder="1" applyAlignment="1">
      <alignment wrapText="1"/>
    </xf>
    <xf numFmtId="0" fontId="0" fillId="0" borderId="0" xfId="0" applyFill="1" applyBorder="1" applyAlignment="1">
      <alignment horizontal="justify" wrapText="1" shrinkToFit="1"/>
    </xf>
    <xf numFmtId="0" fontId="0" fillId="0" borderId="3" xfId="0" applyFill="1" applyBorder="1" applyAlignment="1">
      <alignment horizontal="justify" wrapText="1" shrinkToFit="1"/>
    </xf>
    <xf numFmtId="180" fontId="0" fillId="0" borderId="0" xfId="0" applyNumberFormat="1" applyFill="1"/>
    <xf numFmtId="0" fontId="0" fillId="0" borderId="0" xfId="0" applyFill="1" applyAlignment="1">
      <alignment wrapText="1"/>
    </xf>
    <xf numFmtId="0" fontId="0" fillId="0" borderId="3" xfId="0" applyFill="1" applyBorder="1" applyAlignment="1">
      <alignment wrapText="1"/>
    </xf>
    <xf numFmtId="1" fontId="0" fillId="0" borderId="0" xfId="0" applyNumberFormat="1" applyFill="1" applyBorder="1" applyAlignment="1">
      <alignment wrapText="1"/>
    </xf>
    <xf numFmtId="1" fontId="0" fillId="0" borderId="2" xfId="0" applyNumberFormat="1" applyFill="1" applyBorder="1" applyAlignment="1">
      <alignment wrapText="1"/>
    </xf>
    <xf numFmtId="1" fontId="0" fillId="0" borderId="0" xfId="0" applyNumberFormat="1" applyFill="1"/>
    <xf numFmtId="180" fontId="0" fillId="0" borderId="2" xfId="0" applyNumberFormat="1" applyFill="1" applyBorder="1"/>
    <xf numFmtId="0" fontId="0" fillId="15" borderId="0" xfId="0" applyFill="1"/>
    <xf numFmtId="0" fontId="2" fillId="11" borderId="8" xfId="0" applyFont="1" applyFill="1" applyBorder="1"/>
    <xf numFmtId="0" fontId="0" fillId="0" borderId="8" xfId="0" applyFill="1" applyBorder="1" applyAlignment="1">
      <alignment wrapText="1"/>
    </xf>
    <xf numFmtId="0" fontId="0" fillId="0" borderId="8" xfId="0" applyFill="1" applyBorder="1"/>
    <xf numFmtId="0" fontId="0" fillId="14" borderId="0" xfId="0" applyFill="1" applyBorder="1"/>
    <xf numFmtId="0" fontId="0" fillId="16" borderId="8" xfId="0" applyFill="1" applyBorder="1"/>
    <xf numFmtId="0" fontId="0" fillId="0" borderId="0" xfId="0" applyNumberFormat="1"/>
    <xf numFmtId="180" fontId="0" fillId="0" borderId="0" xfId="0" applyNumberFormat="1" applyBorder="1"/>
    <xf numFmtId="1" fontId="0" fillId="5" borderId="0" xfId="0" applyNumberFormat="1" applyFill="1" applyBorder="1"/>
    <xf numFmtId="180" fontId="0" fillId="7" borderId="0" xfId="0" applyNumberFormat="1" applyFill="1" applyBorder="1"/>
    <xf numFmtId="0" fontId="0" fillId="17" borderId="0" xfId="0" applyFill="1"/>
    <xf numFmtId="0" fontId="0" fillId="16" borderId="0" xfId="0" applyFill="1"/>
    <xf numFmtId="1" fontId="0" fillId="5" borderId="9" xfId="0" applyNumberFormat="1" applyFill="1" applyBorder="1"/>
    <xf numFmtId="180" fontId="0" fillId="6" borderId="8" xfId="0" applyNumberFormat="1" applyFill="1" applyBorder="1"/>
    <xf numFmtId="180" fontId="0" fillId="7" borderId="8" xfId="0" applyNumberFormat="1" applyFill="1" applyBorder="1"/>
    <xf numFmtId="1" fontId="0" fillId="5" borderId="10" xfId="0" applyNumberFormat="1" applyFill="1" applyBorder="1"/>
    <xf numFmtId="0" fontId="0" fillId="14" borderId="8" xfId="0" applyFill="1" applyBorder="1"/>
    <xf numFmtId="181" fontId="0" fillId="0" borderId="0" xfId="0" applyNumberFormat="1"/>
    <xf numFmtId="0" fontId="2" fillId="14" borderId="8" xfId="0" applyFont="1" applyFill="1" applyBorder="1"/>
    <xf numFmtId="180" fontId="0" fillId="6" borderId="0" xfId="0" applyNumberFormat="1" applyFill="1" applyBorder="1"/>
    <xf numFmtId="1" fontId="0" fillId="4" borderId="10" xfId="0" applyNumberFormat="1" applyFill="1" applyBorder="1"/>
    <xf numFmtId="180" fontId="0" fillId="4" borderId="8" xfId="0" applyNumberFormat="1" applyFill="1" applyBorder="1"/>
    <xf numFmtId="0" fontId="0" fillId="4" borderId="8" xfId="0" applyFill="1" applyBorder="1"/>
    <xf numFmtId="180" fontId="0" fillId="16" borderId="0" xfId="0" applyNumberFormat="1" applyFill="1"/>
    <xf numFmtId="0" fontId="0" fillId="16" borderId="0" xfId="0" applyFill="1" applyAlignment="1">
      <alignment wrapText="1"/>
    </xf>
    <xf numFmtId="0" fontId="0" fillId="16" borderId="2" xfId="0" applyFill="1" applyBorder="1"/>
    <xf numFmtId="0" fontId="0" fillId="16" borderId="3" xfId="0" applyFill="1" applyBorder="1"/>
    <xf numFmtId="0" fontId="0" fillId="16" borderId="0" xfId="0" applyFill="1" applyBorder="1"/>
    <xf numFmtId="1" fontId="0" fillId="16" borderId="10" xfId="0" applyNumberFormat="1" applyFill="1" applyBorder="1"/>
    <xf numFmtId="180" fontId="0" fillId="16" borderId="8" xfId="0" applyNumberFormat="1" applyFill="1" applyBorder="1"/>
    <xf numFmtId="1" fontId="0" fillId="5" borderId="8" xfId="0" applyNumberFormat="1" applyFill="1" applyBorder="1"/>
    <xf numFmtId="0" fontId="0" fillId="5" borderId="8" xfId="0" applyFill="1" applyBorder="1"/>
    <xf numFmtId="0" fontId="0" fillId="6" borderId="8" xfId="0" applyFill="1" applyBorder="1"/>
    <xf numFmtId="0" fontId="0" fillId="7" borderId="8" xfId="0" applyFill="1" applyBorder="1"/>
    <xf numFmtId="0" fontId="0" fillId="13" borderId="11" xfId="0" applyFill="1" applyBorder="1"/>
    <xf numFmtId="0" fontId="0" fillId="14" borderId="11" xfId="0" applyFill="1" applyBorder="1"/>
    <xf numFmtId="0" fontId="0" fillId="0" borderId="12" xfId="0" applyBorder="1"/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4" xfId="0" applyBorder="1"/>
    <xf numFmtId="0" fontId="0" fillId="0" borderId="15" xfId="0" applyBorder="1" applyAlignment="1">
      <alignment horizontal="center" shrinkToFit="1"/>
    </xf>
    <xf numFmtId="0" fontId="0" fillId="0" borderId="1" xfId="0" applyBorder="1" applyAlignment="1">
      <alignment horizontal="center" shrinkToFit="1"/>
    </xf>
    <xf numFmtId="0" fontId="0" fillId="0" borderId="5" xfId="0" applyBorder="1" applyAlignment="1">
      <alignment horizontal="center" shrinkToFit="1"/>
    </xf>
    <xf numFmtId="0" fontId="0" fillId="0" borderId="0" xfId="0" applyBorder="1" applyAlignment="1">
      <alignment wrapText="1"/>
    </xf>
    <xf numFmtId="0" fontId="0" fillId="0" borderId="13" xfId="0" applyBorder="1" applyAlignment="1">
      <alignment horizontal="center" shrinkToFit="1"/>
    </xf>
    <xf numFmtId="0" fontId="0" fillId="0" borderId="0" xfId="0" applyBorder="1" applyAlignment="1">
      <alignment horizontal="center" shrinkToFit="1"/>
    </xf>
    <xf numFmtId="0" fontId="0" fillId="0" borderId="3" xfId="0" applyBorder="1" applyAlignment="1">
      <alignment horizontal="center" shrinkToFit="1"/>
    </xf>
    <xf numFmtId="0" fontId="0" fillId="0" borderId="0" xfId="0" applyBorder="1" applyAlignment="1">
      <alignment horizontal="justify" shrinkToFit="1"/>
    </xf>
    <xf numFmtId="0" fontId="0" fillId="0" borderId="13" xfId="0" applyFill="1" applyBorder="1"/>
    <xf numFmtId="0" fontId="0" fillId="0" borderId="13" xfId="0" applyBorder="1"/>
    <xf numFmtId="0" fontId="0" fillId="0" borderId="0" xfId="0" applyFill="1" applyBorder="1" applyAlignment="1">
      <alignment horizontal="center" shrinkToFit="1"/>
    </xf>
    <xf numFmtId="0" fontId="0" fillId="0" borderId="0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6" xfId="0" applyBorder="1"/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7" borderId="1" xfId="0" applyFill="1" applyBorder="1"/>
    <xf numFmtId="0" fontId="0" fillId="0" borderId="0" xfId="0" applyBorder="1" applyAlignment="1">
      <alignment horizontal="center" wrapText="1"/>
    </xf>
    <xf numFmtId="0" fontId="0" fillId="0" borderId="3" xfId="0" applyBorder="1" applyAlignment="1">
      <alignment horizontal="justify" shrinkToFit="1"/>
    </xf>
    <xf numFmtId="0" fontId="0" fillId="0" borderId="0" xfId="0" applyFill="1" applyBorder="1" applyAlignment="1">
      <alignment horizontal="justify" shrinkToFit="1"/>
    </xf>
    <xf numFmtId="0" fontId="0" fillId="0" borderId="0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0" borderId="13" xfId="0" applyBorder="1" applyAlignment="1">
      <alignment horizontal="justify" shrinkToFit="1"/>
    </xf>
    <xf numFmtId="0" fontId="0" fillId="18" borderId="0" xfId="0" applyFill="1"/>
    <xf numFmtId="0" fontId="0" fillId="0" borderId="0" xfId="0" applyAlignment="1">
      <alignment horizontal="right"/>
    </xf>
    <xf numFmtId="0" fontId="0" fillId="0" borderId="15" xfId="0" applyBorder="1" applyAlignment="1">
      <alignment horizontal="justify" shrinkToFit="1"/>
    </xf>
    <xf numFmtId="0" fontId="0" fillId="0" borderId="1" xfId="0" applyBorder="1" applyAlignment="1">
      <alignment horizontal="justify" shrinkToFit="1"/>
    </xf>
    <xf numFmtId="0" fontId="0" fillId="0" borderId="5" xfId="0" applyBorder="1" applyAlignment="1">
      <alignment horizontal="justify" shrinkToFit="1"/>
    </xf>
    <xf numFmtId="0" fontId="0" fillId="0" borderId="1" xfId="0" applyBorder="1" applyAlignment="1">
      <alignment horizontal="right"/>
    </xf>
    <xf numFmtId="0" fontId="0" fillId="0" borderId="0" xfId="0" applyFill="1" applyBorder="1" applyAlignment="1">
      <alignment horizontal="right" shrinkToFit="1"/>
    </xf>
    <xf numFmtId="0" fontId="0" fillId="0" borderId="0" xfId="0" applyFill="1" applyBorder="1" applyAlignment="1">
      <alignment horizontal="right"/>
    </xf>
    <xf numFmtId="0" fontId="0" fillId="0" borderId="0" xfId="0" applyBorder="1" applyAlignment="1">
      <alignment horizontal="right"/>
    </xf>
  </cellXfs>
  <cellStyles count="49">
    <cellStyle name="Обычный" xfId="0" builtinId="0"/>
    <cellStyle name="Запятая" xfId="1" builtinId="3"/>
    <cellStyle name="Денежный" xfId="2" builtinId="4"/>
    <cellStyle name="Процент" xfId="3" builtinId="5"/>
    <cellStyle name="Запятая [0]" xfId="4" builtinId="6"/>
    <cellStyle name="Денежный [0]" xfId="5" builtinId="7"/>
    <cellStyle name="Гиперссылка" xfId="6" builtinId="8"/>
    <cellStyle name="Открывавшаяся гиперссылка" xfId="7" builtinId="9"/>
    <cellStyle name="Примечание" xfId="8" builtinId="10"/>
    <cellStyle name="Предупреждающий текст" xfId="9" builtinId="11"/>
    <cellStyle name="Заголовок" xfId="10" builtinId="15"/>
    <cellStyle name="Пояснительный текст" xfId="11" builtinId="53"/>
    <cellStyle name="Заголовок 1" xfId="12" builtinId="16"/>
    <cellStyle name="Заголовок 2" xfId="13" builtinId="17"/>
    <cellStyle name="Заголовок 3" xfId="14" builtinId="18"/>
    <cellStyle name="Заголовок 4" xfId="15" builtinId="19"/>
    <cellStyle name="Ввод" xfId="16" builtinId="20"/>
    <cellStyle name="Вывод" xfId="17" builtinId="21"/>
    <cellStyle name="Вычисление" xfId="18" builtinId="22"/>
    <cellStyle name="Проверить ячейку" xfId="19" builtinId="23"/>
    <cellStyle name="Связанная ячейка" xfId="20" builtinId="24"/>
    <cellStyle name="Итого" xfId="21" builtinId="25"/>
    <cellStyle name="Хороший" xfId="22" builtinId="26"/>
    <cellStyle name="Плохой" xfId="23" builtinId="27"/>
    <cellStyle name="Нейтральный" xfId="24" builtinId="28"/>
    <cellStyle name="Акцент1" xfId="25" builtinId="29"/>
    <cellStyle name="20% — Акцент1" xfId="26" builtinId="30"/>
    <cellStyle name="40% — Акцент1" xfId="27" builtinId="31"/>
    <cellStyle name="60% — Акцент1" xfId="28" builtinId="32"/>
    <cellStyle name="Акцент2" xfId="29" builtinId="33"/>
    <cellStyle name="20% — Акцент2" xfId="30" builtinId="34"/>
    <cellStyle name="40% — Акцент2" xfId="31" builtinId="35"/>
    <cellStyle name="60% — Акцент2" xfId="32" builtinId="36"/>
    <cellStyle name="Акцент3" xfId="33" builtinId="37"/>
    <cellStyle name="20% — Акцент3" xfId="34" builtinId="38"/>
    <cellStyle name="40% — Акцент3" xfId="35" builtinId="39"/>
    <cellStyle name="60% — Акцент3" xfId="36" builtinId="40"/>
    <cellStyle name="Акцент4" xfId="37" builtinId="41"/>
    <cellStyle name="20% — Акцент4" xfId="38" builtinId="42"/>
    <cellStyle name="40% — Акцент4" xfId="39" builtinId="43"/>
    <cellStyle name="60% — Акцент4" xfId="40" builtinId="44"/>
    <cellStyle name="Акцент5" xfId="41" builtinId="45"/>
    <cellStyle name="20% — Акцент5" xfId="42" builtinId="46"/>
    <cellStyle name="40% — Акцент5" xfId="43" builtinId="47"/>
    <cellStyle name="60% — Акцент5" xfId="44" builtinId="48"/>
    <cellStyle name="Акцент6" xfId="45" builtinId="49"/>
    <cellStyle name="20% — Акцент6" xfId="46" builtinId="50"/>
    <cellStyle name="40% — Акцент6" xfId="47" builtinId="51"/>
    <cellStyle name="60% — Акцент6" xfId="48" builtinId="52"/>
  </cellStyles>
  <tableStyles count="0" defaultTableStyle="TableStyleMedium9" defaultPivotStyle="PivotStyleLight16"/>
  <colors>
    <mruColors>
      <color rgb="00FFFF99"/>
      <color rgb="00FFCC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ru-RU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2023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'Беспок 2023'!$U$10</c:f>
              <c:strCache>
                <c:ptCount val="1"/>
                <c:pt idx="0">
                  <c:v>число гнезд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ru-RU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'Беспок 2023'!$V$9:$AB$9</c:f>
              <c:strCache>
                <c:ptCount val="7"/>
                <c:pt idx="0">
                  <c:v>15-20 мая</c:v>
                </c:pt>
                <c:pt idx="1">
                  <c:v>21-25 мая</c:v>
                </c:pt>
                <c:pt idx="2">
                  <c:v>26-31 мая</c:v>
                </c:pt>
                <c:pt idx="3">
                  <c:v>1-5 июня</c:v>
                </c:pt>
                <c:pt idx="4">
                  <c:v>6-10 июня</c:v>
                </c:pt>
                <c:pt idx="5">
                  <c:v>11-15 июня</c:v>
                </c:pt>
                <c:pt idx="6">
                  <c:v>16-20 июня</c:v>
                </c:pt>
              </c:strCache>
            </c:strRef>
          </c:cat>
          <c:val>
            <c:numRef>
              <c:f>'Беспок 2023'!$V$10:$AB$10</c:f>
              <c:numCache>
                <c:formatCode>General</c:formatCode>
                <c:ptCount val="7"/>
                <c:pt idx="0">
                  <c:v>6</c:v>
                </c:pt>
                <c:pt idx="1">
                  <c:v>165</c:v>
                </c:pt>
                <c:pt idx="2">
                  <c:v>152</c:v>
                </c:pt>
                <c:pt idx="3">
                  <c:v>35</c:v>
                </c:pt>
                <c:pt idx="4">
                  <c:v>34</c:v>
                </c:pt>
                <c:pt idx="5">
                  <c:v>8</c:v>
                </c:pt>
                <c:pt idx="6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5864200"/>
        <c:axId val="115861456"/>
      </c:barChart>
      <c:catAx>
        <c:axId val="115864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5861456"/>
        <c:crosses val="autoZero"/>
        <c:auto val="1"/>
        <c:lblAlgn val="ctr"/>
        <c:lblOffset val="100"/>
        <c:noMultiLvlLbl val="0"/>
      </c:catAx>
      <c:valAx>
        <c:axId val="11586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5864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ru-RU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</a:t>
            </a:r>
            <a:r>
              <a:rPr lang="ru-RU"/>
              <a:t>023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B0F0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ru-RU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'Беспок 2023'!$U$30:$AB$30</c:f>
              <c:strCache>
                <c:ptCount val="8"/>
                <c:pt idx="0">
                  <c:v>6-10 июня</c:v>
                </c:pt>
                <c:pt idx="1">
                  <c:v>11-15 июня</c:v>
                </c:pt>
                <c:pt idx="2">
                  <c:v>16-20 июня</c:v>
                </c:pt>
                <c:pt idx="3">
                  <c:v>21-25 июня</c:v>
                </c:pt>
                <c:pt idx="4">
                  <c:v>26-30 июня</c:v>
                </c:pt>
                <c:pt idx="5">
                  <c:v>1-5 июля</c:v>
                </c:pt>
                <c:pt idx="6">
                  <c:v>6-10 июля</c:v>
                </c:pt>
                <c:pt idx="7">
                  <c:v>11-15 июля</c:v>
                </c:pt>
              </c:strCache>
            </c:strRef>
          </c:cat>
          <c:val>
            <c:numRef>
              <c:f>'Беспок 2023'!$U$31:$AB$31</c:f>
              <c:numCache>
                <c:formatCode>General</c:formatCode>
                <c:ptCount val="8"/>
                <c:pt idx="0">
                  <c:v>1</c:v>
                </c:pt>
                <c:pt idx="1">
                  <c:v>18</c:v>
                </c:pt>
                <c:pt idx="2">
                  <c:v>193</c:v>
                </c:pt>
                <c:pt idx="3">
                  <c:v>111</c:v>
                </c:pt>
                <c:pt idx="4">
                  <c:v>35</c:v>
                </c:pt>
                <c:pt idx="5">
                  <c:v>34</c:v>
                </c:pt>
                <c:pt idx="6">
                  <c:v>8</c:v>
                </c:pt>
                <c:pt idx="7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5862240"/>
        <c:axId val="115861848"/>
      </c:barChart>
      <c:catAx>
        <c:axId val="115862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5861848"/>
        <c:crosses val="autoZero"/>
        <c:auto val="1"/>
        <c:lblAlgn val="ctr"/>
        <c:lblOffset val="100"/>
        <c:noMultiLvlLbl val="0"/>
      </c:catAx>
      <c:valAx>
        <c:axId val="115861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5862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ru-RU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2021 и 2022</a:t>
            </a:r>
            <a:endParaRPr lang="ru-RU"/>
          </a:p>
        </c:rich>
      </c:tx>
      <c:layout>
        <c:manualLayout>
          <c:xMode val="edge"/>
          <c:yMode val="edge"/>
          <c:x val="0.312236001749781"/>
          <c:y val="0.0324074074074074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'Беспок 2023'!$T$50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delete val="1"/>
          </c:dLbls>
          <c:cat>
            <c:strRef>
              <c:f>'Беспок 2023'!$U$49:$AB$49</c:f>
              <c:strCache>
                <c:ptCount val="8"/>
                <c:pt idx="0">
                  <c:v>6-10 июня</c:v>
                </c:pt>
                <c:pt idx="1">
                  <c:v>11-15 июня</c:v>
                </c:pt>
                <c:pt idx="2">
                  <c:v>16-20 июня</c:v>
                </c:pt>
                <c:pt idx="3">
                  <c:v>21-25 июня</c:v>
                </c:pt>
                <c:pt idx="4">
                  <c:v>26-30 июня</c:v>
                </c:pt>
                <c:pt idx="5">
                  <c:v>1-5 июля</c:v>
                </c:pt>
                <c:pt idx="6">
                  <c:v>6-10 июля</c:v>
                </c:pt>
                <c:pt idx="7">
                  <c:v>11-15 июля</c:v>
                </c:pt>
              </c:strCache>
            </c:strRef>
          </c:cat>
          <c:val>
            <c:numRef>
              <c:f>'Беспок 2023'!$V$50:$AB$50</c:f>
              <c:numCache>
                <c:formatCode>General</c:formatCode>
                <c:ptCount val="7"/>
                <c:pt idx="0">
                  <c:v>42</c:v>
                </c:pt>
                <c:pt idx="1">
                  <c:v>117</c:v>
                </c:pt>
                <c:pt idx="2">
                  <c:v>34</c:v>
                </c:pt>
                <c:pt idx="3">
                  <c:v>96</c:v>
                </c:pt>
                <c:pt idx="4">
                  <c:v>50</c:v>
                </c:pt>
                <c:pt idx="5">
                  <c:v>30</c:v>
                </c:pt>
              </c:numCache>
            </c:numRef>
          </c:val>
        </c:ser>
        <c:ser>
          <c:idx val="1"/>
          <c:order val="1"/>
          <c:tx>
            <c:strRef>
              <c:f>'Беспок 2023'!$T$51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delete val="1"/>
          </c:dLbls>
          <c:cat>
            <c:strRef>
              <c:f>'Беспок 2023'!$U$49:$AB$49</c:f>
              <c:strCache>
                <c:ptCount val="8"/>
                <c:pt idx="0">
                  <c:v>6-10 июня</c:v>
                </c:pt>
                <c:pt idx="1">
                  <c:v>11-15 июня</c:v>
                </c:pt>
                <c:pt idx="2">
                  <c:v>16-20 июня</c:v>
                </c:pt>
                <c:pt idx="3">
                  <c:v>21-25 июня</c:v>
                </c:pt>
                <c:pt idx="4">
                  <c:v>26-30 июня</c:v>
                </c:pt>
                <c:pt idx="5">
                  <c:v>1-5 июля</c:v>
                </c:pt>
                <c:pt idx="6">
                  <c:v>6-10 июля</c:v>
                </c:pt>
                <c:pt idx="7">
                  <c:v>11-15 июля</c:v>
                </c:pt>
              </c:strCache>
            </c:strRef>
          </c:cat>
          <c:val>
            <c:numRef>
              <c:f>'Беспок 2023'!$V$51:$AB$51</c:f>
              <c:numCache>
                <c:formatCode>General</c:formatCode>
                <c:ptCount val="7"/>
                <c:pt idx="0">
                  <c:v>20</c:v>
                </c:pt>
                <c:pt idx="1">
                  <c:v>107</c:v>
                </c:pt>
                <c:pt idx="2">
                  <c:v>39</c:v>
                </c:pt>
                <c:pt idx="3">
                  <c:v>96</c:v>
                </c:pt>
                <c:pt idx="4">
                  <c:v>63</c:v>
                </c:pt>
                <c:pt idx="5">
                  <c:v>48</c:v>
                </c:pt>
                <c:pt idx="6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5860672"/>
        <c:axId val="115861064"/>
      </c:barChart>
      <c:catAx>
        <c:axId val="115860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5861064"/>
        <c:crosses val="autoZero"/>
        <c:auto val="1"/>
        <c:lblAlgn val="ctr"/>
        <c:lblOffset val="100"/>
        <c:noMultiLvlLbl val="0"/>
      </c:catAx>
      <c:valAx>
        <c:axId val="115861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5860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ru-RU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ru-RU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Влияние открытости</a:t>
            </a:r>
            <a:r>
              <a:rPr lang="ru-RU" baseline="0"/>
              <a:t> гнезд на успешность гнездования: 2023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'Укрытость без Ромб'!$U$11</c:f>
              <c:strCache>
                <c:ptCount val="1"/>
                <c:pt idx="0">
                  <c:v>успешные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ru-RU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'Укрытость без Ромб'!$V$9:$X$9</c:f>
              <c:strCache>
                <c:ptCount val="3"/>
                <c:pt idx="0">
                  <c:v>закрытые</c:v>
                </c:pt>
                <c:pt idx="1">
                  <c:v>полузакрытые</c:v>
                </c:pt>
                <c:pt idx="2">
                  <c:v>открытые</c:v>
                </c:pt>
              </c:strCache>
            </c:strRef>
          </c:cat>
          <c:val>
            <c:numRef>
              <c:f>'Укрытость без Ромб'!$V$11:$X$11</c:f>
              <c:numCache>
                <c:formatCode>General</c:formatCode>
                <c:ptCount val="3"/>
                <c:pt idx="0">
                  <c:v>44</c:v>
                </c:pt>
                <c:pt idx="1">
                  <c:v>133</c:v>
                </c:pt>
                <c:pt idx="2">
                  <c:v>152</c:v>
                </c:pt>
              </c:numCache>
            </c:numRef>
          </c:val>
        </c:ser>
        <c:ser>
          <c:idx val="1"/>
          <c:order val="1"/>
          <c:tx>
            <c:strRef>
              <c:f>'Укрытость без Ромб'!$U$12</c:f>
              <c:strCache>
                <c:ptCount val="1"/>
                <c:pt idx="0">
                  <c:v>разоренные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ru-RU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'Укрытость без Ромб'!$V$9:$X$9</c:f>
              <c:strCache>
                <c:ptCount val="3"/>
                <c:pt idx="0">
                  <c:v>закрытые</c:v>
                </c:pt>
                <c:pt idx="1">
                  <c:v>полузакрытые</c:v>
                </c:pt>
                <c:pt idx="2">
                  <c:v>открытые</c:v>
                </c:pt>
              </c:strCache>
            </c:strRef>
          </c:cat>
          <c:val>
            <c:numRef>
              <c:f>'Укрытость без Ромб'!$V$12:$X$12</c:f>
              <c:numCache>
                <c:formatCode>General</c:formatCode>
                <c:ptCount val="3"/>
                <c:pt idx="0">
                  <c:v>7</c:v>
                </c:pt>
                <c:pt idx="1">
                  <c:v>12</c:v>
                </c:pt>
                <c:pt idx="2">
                  <c:v>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30689344"/>
        <c:axId val="330687384"/>
      </c:barChart>
      <c:catAx>
        <c:axId val="330689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30687384"/>
        <c:crosses val="autoZero"/>
        <c:auto val="1"/>
        <c:lblAlgn val="ctr"/>
        <c:lblOffset val="100"/>
        <c:noMultiLvlLbl val="0"/>
      </c:catAx>
      <c:valAx>
        <c:axId val="330687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30689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ru-RU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ru-RU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Распределение гнезд по биотопам: 2023 г.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ru-RU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'Укрытость без Ромб'!$AD$5:$AI$5</c:f>
              <c:strCache>
                <c:ptCount val="6"/>
                <c:pt idx="0">
                  <c:v>Бревна</c:v>
                </c:pt>
                <c:pt idx="1">
                  <c:v>Скала, камни</c:v>
                </c:pt>
                <c:pt idx="2">
                  <c:v>Луг</c:v>
                </c:pt>
                <c:pt idx="3">
                  <c:v>Можжевельник</c:v>
                </c:pt>
                <c:pt idx="4">
                  <c:v>Тундра</c:v>
                </c:pt>
                <c:pt idx="5">
                  <c:v>Кустарник и деревья</c:v>
                </c:pt>
              </c:strCache>
            </c:strRef>
          </c:cat>
          <c:val>
            <c:numRef>
              <c:f>'Укрытость без Ромб'!$AD$6:$AI$6</c:f>
              <c:numCache>
                <c:formatCode>General</c:formatCode>
                <c:ptCount val="6"/>
                <c:pt idx="0">
                  <c:v>53.5</c:v>
                </c:pt>
                <c:pt idx="1">
                  <c:v>112</c:v>
                </c:pt>
                <c:pt idx="2">
                  <c:v>51.5</c:v>
                </c:pt>
                <c:pt idx="3">
                  <c:v>69.5</c:v>
                </c:pt>
                <c:pt idx="4">
                  <c:v>36.5</c:v>
                </c:pt>
                <c:pt idx="5">
                  <c:v>40.5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ru-RU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ru-RU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Распределение разоренных гнезд по биотопам: 2023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ru-RU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'Укрытость без Ромб'!$AD$8:$AI$8</c:f>
              <c:strCache>
                <c:ptCount val="6"/>
                <c:pt idx="0">
                  <c:v>Бревна</c:v>
                </c:pt>
                <c:pt idx="1">
                  <c:v>Скала, камни</c:v>
                </c:pt>
                <c:pt idx="2">
                  <c:v>Луг</c:v>
                </c:pt>
                <c:pt idx="3">
                  <c:v>Можжевельник</c:v>
                </c:pt>
                <c:pt idx="4">
                  <c:v>Тундра</c:v>
                </c:pt>
                <c:pt idx="5">
                  <c:v>Кустарник и деревья</c:v>
                </c:pt>
              </c:strCache>
            </c:strRef>
          </c:cat>
          <c:val>
            <c:numRef>
              <c:f>'Укрытость без Ромб'!$AD$7:$AI$7</c:f>
              <c:numCache>
                <c:formatCode>General</c:formatCode>
                <c:ptCount val="6"/>
                <c:pt idx="0">
                  <c:v>2.5</c:v>
                </c:pt>
                <c:pt idx="1">
                  <c:v>4.5</c:v>
                </c:pt>
                <c:pt idx="2">
                  <c:v>1.5</c:v>
                </c:pt>
                <c:pt idx="3">
                  <c:v>6</c:v>
                </c:pt>
                <c:pt idx="4">
                  <c:v>2</c:v>
                </c:pt>
                <c:pt idx="5">
                  <c:v>5.5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ru-RU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ru-RU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Число гнезд для каждого</a:t>
            </a:r>
            <a:r>
              <a:rPr lang="ru-RU" baseline="0"/>
              <a:t> эдификатора</a:t>
            </a:r>
            <a:r>
              <a:rPr lang="ru-RU"/>
              <a:t>: 2023 г.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ru-RU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'Укрытость без Ромб'!$AD$44:$AI$44</c:f>
              <c:strCache>
                <c:ptCount val="6"/>
                <c:pt idx="0">
                  <c:v>Бревна</c:v>
                </c:pt>
                <c:pt idx="1">
                  <c:v>Скала, камни</c:v>
                </c:pt>
                <c:pt idx="2">
                  <c:v>Луг</c:v>
                </c:pt>
                <c:pt idx="3">
                  <c:v>Можжевельник</c:v>
                </c:pt>
                <c:pt idx="4">
                  <c:v>Тундра</c:v>
                </c:pt>
                <c:pt idx="5">
                  <c:v>Кустарник и деревья</c:v>
                </c:pt>
              </c:strCache>
            </c:strRef>
          </c:cat>
          <c:val>
            <c:numRef>
              <c:f>'Укрытость без Ромб'!$AD$45:$AI$45</c:f>
              <c:numCache>
                <c:formatCode>General</c:formatCode>
                <c:ptCount val="6"/>
                <c:pt idx="0">
                  <c:v>79</c:v>
                </c:pt>
                <c:pt idx="1">
                  <c:v>197</c:v>
                </c:pt>
                <c:pt idx="2">
                  <c:v>95</c:v>
                </c:pt>
                <c:pt idx="3">
                  <c:v>95</c:v>
                </c:pt>
                <c:pt idx="4">
                  <c:v>54</c:v>
                </c:pt>
                <c:pt idx="5">
                  <c:v>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ru-RU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ru-RU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Процент разоренных гнезд для каждого</a:t>
            </a:r>
            <a:r>
              <a:rPr lang="ru-RU" baseline="0"/>
              <a:t> эдификатора</a:t>
            </a:r>
            <a:r>
              <a:rPr lang="ru-RU"/>
              <a:t>: 2023 г.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ru-RU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'Укрытость без Ромб'!$AD$47:$AI$47</c:f>
              <c:strCache>
                <c:ptCount val="6"/>
                <c:pt idx="0">
                  <c:v>Бревна</c:v>
                </c:pt>
                <c:pt idx="1">
                  <c:v>Скала и камни</c:v>
                </c:pt>
                <c:pt idx="2">
                  <c:v>Луг</c:v>
                </c:pt>
                <c:pt idx="3">
                  <c:v>Можжевельник</c:v>
                </c:pt>
                <c:pt idx="4">
                  <c:v>Тундра</c:v>
                </c:pt>
                <c:pt idx="5">
                  <c:v>Кустарник и деревья</c:v>
                </c:pt>
              </c:strCache>
            </c:strRef>
          </c:cat>
          <c:val>
            <c:numRef>
              <c:f>'Укрытость без Ромб'!$AD$48:$AI$48</c:f>
              <c:numCache>
                <c:formatCode>0.00</c:formatCode>
                <c:ptCount val="6"/>
                <c:pt idx="0">
                  <c:v>7.59493670886076</c:v>
                </c:pt>
                <c:pt idx="1">
                  <c:v>7.61421319796954</c:v>
                </c:pt>
                <c:pt idx="2">
                  <c:v>5.26315789473684</c:v>
                </c:pt>
                <c:pt idx="3">
                  <c:v>7.36842105263158</c:v>
                </c:pt>
                <c:pt idx="4">
                  <c:v>5.55555555555556</c:v>
                </c:pt>
                <c:pt idx="5">
                  <c:v>14.2857142857143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ru-RU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5" Type="http://schemas.openxmlformats.org/officeDocument/2006/relationships/chart" Target="../charts/chart8.xml"/><Relationship Id="rId4" Type="http://schemas.openxmlformats.org/officeDocument/2006/relationships/chart" Target="../charts/chart7.xml"/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20</xdr:col>
      <xdr:colOff>171450</xdr:colOff>
      <xdr:row>11</xdr:row>
      <xdr:rowOff>76200</xdr:rowOff>
    </xdr:from>
    <xdr:to>
      <xdr:col>27</xdr:col>
      <xdr:colOff>342900</xdr:colOff>
      <xdr:row>25</xdr:row>
      <xdr:rowOff>123825</xdr:rowOff>
    </xdr:to>
    <xdr:graphicFrame>
      <xdr:nvGraphicFramePr>
        <xdr:cNvPr id="2" name="Диаграмма 1"/>
        <xdr:cNvGraphicFramePr/>
      </xdr:nvGraphicFramePr>
      <xdr:xfrm>
        <a:off x="8095615" y="2665730"/>
        <a:ext cx="4638675" cy="2646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219075</xdr:colOff>
      <xdr:row>31</xdr:row>
      <xdr:rowOff>133350</xdr:rowOff>
    </xdr:from>
    <xdr:to>
      <xdr:col>27</xdr:col>
      <xdr:colOff>390525</xdr:colOff>
      <xdr:row>46</xdr:row>
      <xdr:rowOff>19050</xdr:rowOff>
    </xdr:to>
    <xdr:graphicFrame>
      <xdr:nvGraphicFramePr>
        <xdr:cNvPr id="3" name="Диаграмма 2"/>
        <xdr:cNvGraphicFramePr/>
      </xdr:nvGraphicFramePr>
      <xdr:xfrm>
        <a:off x="8143240" y="6419215"/>
        <a:ext cx="4638675" cy="26289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95250</xdr:colOff>
      <xdr:row>53</xdr:row>
      <xdr:rowOff>180975</xdr:rowOff>
    </xdr:from>
    <xdr:to>
      <xdr:col>27</xdr:col>
      <xdr:colOff>266700</xdr:colOff>
      <xdr:row>68</xdr:row>
      <xdr:rowOff>66675</xdr:rowOff>
    </xdr:to>
    <xdr:graphicFrame>
      <xdr:nvGraphicFramePr>
        <xdr:cNvPr id="4" name="Диаграмма 3"/>
        <xdr:cNvGraphicFramePr/>
      </xdr:nvGraphicFramePr>
      <xdr:xfrm>
        <a:off x="8019415" y="10490200"/>
        <a:ext cx="4638675" cy="26289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20</xdr:col>
      <xdr:colOff>0</xdr:colOff>
      <xdr:row>15</xdr:row>
      <xdr:rowOff>0</xdr:rowOff>
    </xdr:from>
    <xdr:to>
      <xdr:col>27</xdr:col>
      <xdr:colOff>133350</xdr:colOff>
      <xdr:row>29</xdr:row>
      <xdr:rowOff>47625</xdr:rowOff>
    </xdr:to>
    <xdr:graphicFrame>
      <xdr:nvGraphicFramePr>
        <xdr:cNvPr id="2" name="Диаграмма 1"/>
        <xdr:cNvGraphicFramePr/>
      </xdr:nvGraphicFramePr>
      <xdr:xfrm>
        <a:off x="5935980" y="3321050"/>
        <a:ext cx="4639945" cy="2646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185737</xdr:colOff>
      <xdr:row>9</xdr:row>
      <xdr:rowOff>95250</xdr:rowOff>
    </xdr:from>
    <xdr:to>
      <xdr:col>35</xdr:col>
      <xdr:colOff>490537</xdr:colOff>
      <xdr:row>23</xdr:row>
      <xdr:rowOff>142875</xdr:rowOff>
    </xdr:to>
    <xdr:graphicFrame>
      <xdr:nvGraphicFramePr>
        <xdr:cNvPr id="3" name="Диаграмма 2"/>
        <xdr:cNvGraphicFramePr/>
      </xdr:nvGraphicFramePr>
      <xdr:xfrm>
        <a:off x="11245215" y="2319020"/>
        <a:ext cx="4625340" cy="2646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228600</xdr:colOff>
      <xdr:row>25</xdr:row>
      <xdr:rowOff>123825</xdr:rowOff>
    </xdr:from>
    <xdr:to>
      <xdr:col>35</xdr:col>
      <xdr:colOff>533400</xdr:colOff>
      <xdr:row>40</xdr:row>
      <xdr:rowOff>9525</xdr:rowOff>
    </xdr:to>
    <xdr:graphicFrame>
      <xdr:nvGraphicFramePr>
        <xdr:cNvPr id="5" name="Диаграмма 4"/>
        <xdr:cNvGraphicFramePr/>
      </xdr:nvGraphicFramePr>
      <xdr:xfrm>
        <a:off x="11288395" y="5312410"/>
        <a:ext cx="4625340" cy="26289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600075</xdr:colOff>
      <xdr:row>51</xdr:row>
      <xdr:rowOff>0</xdr:rowOff>
    </xdr:from>
    <xdr:to>
      <xdr:col>35</xdr:col>
      <xdr:colOff>295275</xdr:colOff>
      <xdr:row>65</xdr:row>
      <xdr:rowOff>76200</xdr:rowOff>
    </xdr:to>
    <xdr:graphicFrame>
      <xdr:nvGraphicFramePr>
        <xdr:cNvPr id="6" name="Диаграмма 5"/>
        <xdr:cNvGraphicFramePr/>
      </xdr:nvGraphicFramePr>
      <xdr:xfrm>
        <a:off x="11042650" y="9943465"/>
        <a:ext cx="4632960" cy="2636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0</xdr:colOff>
      <xdr:row>67</xdr:row>
      <xdr:rowOff>0</xdr:rowOff>
    </xdr:from>
    <xdr:to>
      <xdr:col>35</xdr:col>
      <xdr:colOff>304800</xdr:colOff>
      <xdr:row>81</xdr:row>
      <xdr:rowOff>76200</xdr:rowOff>
    </xdr:to>
    <xdr:graphicFrame>
      <xdr:nvGraphicFramePr>
        <xdr:cNvPr id="7" name="Диаграмма 6"/>
        <xdr:cNvGraphicFramePr/>
      </xdr:nvGraphicFramePr>
      <xdr:xfrm>
        <a:off x="11059795" y="12869545"/>
        <a:ext cx="4625340" cy="2636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Maria\Documents\MEGA\&#1043;&#1072;&#1075;&#1080;\2022\&#1042;&#1086;&#1076;&#1085;&#1099;&#1081;%20&#1090;&#1077;&#1089;&#1090;%202022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Южный район (АО)"/>
      <sheetName val="Мечение-1"/>
      <sheetName val="Мечение-2"/>
      <sheetName val="Беспок 2022"/>
      <sheetName val="Укрытость"/>
      <sheetName val="Укрытость проба"/>
      <sheetName val="Мечение-2 2021"/>
    </sheetNames>
    <sheetDataSet>
      <sheetData sheetId="0"/>
      <sheetData sheetId="1">
        <row r="132">
          <cell r="B132">
            <v>44725</v>
          </cell>
        </row>
        <row r="175">
          <cell r="B175">
            <v>44725</v>
          </cell>
        </row>
        <row r="176">
          <cell r="B176">
            <v>44725</v>
          </cell>
        </row>
        <row r="223">
          <cell r="B223">
            <v>44725</v>
          </cell>
        </row>
        <row r="309">
          <cell r="B309">
            <v>44723</v>
          </cell>
        </row>
        <row r="345">
          <cell r="B345">
            <v>44726</v>
          </cell>
        </row>
        <row r="368">
          <cell r="B368">
            <v>44726</v>
          </cell>
        </row>
        <row r="387">
          <cell r="B387">
            <v>44725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363"/>
  <sheetViews>
    <sheetView workbookViewId="0">
      <pane ySplit="1" topLeftCell="A2" activePane="bottomLeft" state="frozen"/>
      <selection/>
      <selection pane="bottomLeft" activeCell="W11" sqref="W11:AB11"/>
    </sheetView>
  </sheetViews>
  <sheetFormatPr defaultColWidth="9" defaultRowHeight="14.4"/>
  <cols>
    <col min="2" max="2" width="10.1388888888889" customWidth="1"/>
    <col min="3" max="3" width="13.1388888888889" customWidth="1"/>
    <col min="4" max="4" width="9.13888888888889" style="130"/>
    <col min="5" max="5" width="3.85185185185185" style="145" customWidth="1"/>
    <col min="6" max="6" width="3.85185185185185" style="23" customWidth="1"/>
    <col min="7" max="7" width="4.28703703703704" style="7" customWidth="1"/>
    <col min="8" max="8" width="3.85185185185185" customWidth="1"/>
    <col min="9" max="9" width="4.13888888888889" customWidth="1"/>
    <col min="10" max="10" width="4.13888888888889" style="7" customWidth="1"/>
    <col min="11" max="11" width="6.28703703703704" customWidth="1"/>
    <col min="12" max="12" width="5.71296296296296" style="161" customWidth="1"/>
    <col min="13" max="13" width="5.42592592592593" style="7" customWidth="1"/>
    <col min="14" max="14" width="9.13888888888889" style="39"/>
    <col min="15" max="15" width="10.1388888888889" style="9" customWidth="1"/>
    <col min="16" max="16" width="9.85185185185185" style="10" customWidth="1"/>
  </cols>
  <sheetData>
    <row r="1" s="1" customFormat="1" ht="58.35" spans="1:16">
      <c r="A1" s="1" t="s">
        <v>0</v>
      </c>
      <c r="B1" s="1" t="s">
        <v>1</v>
      </c>
      <c r="C1" s="1" t="s">
        <v>2</v>
      </c>
      <c r="D1" s="135" t="s">
        <v>3</v>
      </c>
      <c r="E1" s="162" t="s">
        <v>4</v>
      </c>
      <c r="F1" s="163" t="s">
        <v>5</v>
      </c>
      <c r="G1" s="164" t="s">
        <v>6</v>
      </c>
      <c r="H1" s="1" t="s">
        <v>7</v>
      </c>
      <c r="I1" s="1" t="s">
        <v>8</v>
      </c>
      <c r="J1" s="149" t="s">
        <v>9</v>
      </c>
      <c r="K1" s="12" t="s">
        <v>10</v>
      </c>
      <c r="L1" s="165" t="s">
        <v>11</v>
      </c>
      <c r="M1" s="149" t="s">
        <v>12</v>
      </c>
      <c r="N1" s="33" t="s">
        <v>13</v>
      </c>
      <c r="O1" s="34" t="s">
        <v>14</v>
      </c>
      <c r="P1" s="153" t="s">
        <v>15</v>
      </c>
    </row>
    <row r="2" s="23" customFormat="1" ht="29.55" spans="1:16">
      <c r="A2" s="23">
        <v>9</v>
      </c>
      <c r="B2" s="101">
        <v>45094</v>
      </c>
      <c r="C2" s="139" t="s">
        <v>16</v>
      </c>
      <c r="D2" s="130">
        <v>5</v>
      </c>
      <c r="E2" s="145"/>
      <c r="G2" s="7"/>
      <c r="H2" s="23" t="s">
        <v>17</v>
      </c>
      <c r="I2"/>
      <c r="J2" s="7"/>
      <c r="K2" s="24"/>
      <c r="L2" s="166">
        <v>26</v>
      </c>
      <c r="M2" s="7"/>
      <c r="N2" s="39">
        <v>26</v>
      </c>
      <c r="O2" s="40">
        <f t="shared" ref="O2:O44" si="0">B2-N2+1</f>
        <v>45069</v>
      </c>
      <c r="P2" s="41">
        <f t="shared" ref="P2:P33" si="1">O2+25</f>
        <v>45094</v>
      </c>
    </row>
    <row r="3" s="23" customFormat="1" ht="28.8" spans="1:16">
      <c r="A3" s="23">
        <v>14</v>
      </c>
      <c r="B3" s="101">
        <v>45094</v>
      </c>
      <c r="C3" s="139" t="s">
        <v>16</v>
      </c>
      <c r="D3" s="130">
        <v>3</v>
      </c>
      <c r="E3" s="159"/>
      <c r="F3" s="143"/>
      <c r="G3" s="155"/>
      <c r="H3" s="24" t="s">
        <v>17</v>
      </c>
      <c r="I3" s="24"/>
      <c r="J3" s="7"/>
      <c r="K3" s="139"/>
      <c r="L3" s="166">
        <v>26</v>
      </c>
      <c r="M3" s="7"/>
      <c r="N3" s="39">
        <v>26</v>
      </c>
      <c r="O3" s="40">
        <f t="shared" si="0"/>
        <v>45069</v>
      </c>
      <c r="P3" s="41">
        <f t="shared" si="1"/>
        <v>45094</v>
      </c>
    </row>
    <row r="4" s="23" customFormat="1" ht="28.8" spans="1:27">
      <c r="A4" s="23">
        <v>22</v>
      </c>
      <c r="B4" s="101">
        <v>45094</v>
      </c>
      <c r="C4" s="139" t="s">
        <v>16</v>
      </c>
      <c r="D4" s="130">
        <v>5</v>
      </c>
      <c r="E4" s="145"/>
      <c r="G4" s="7"/>
      <c r="H4" t="s">
        <v>17</v>
      </c>
      <c r="I4"/>
      <c r="J4" s="7"/>
      <c r="K4" s="24"/>
      <c r="L4" s="166">
        <v>26</v>
      </c>
      <c r="M4" s="7"/>
      <c r="N4" s="39">
        <v>26</v>
      </c>
      <c r="O4" s="40">
        <f t="shared" si="0"/>
        <v>45069</v>
      </c>
      <c r="P4" s="41">
        <f t="shared" si="1"/>
        <v>45094</v>
      </c>
      <c r="S4" t="s">
        <v>18</v>
      </c>
      <c r="T4"/>
      <c r="U4"/>
      <c r="V4"/>
      <c r="W4"/>
      <c r="X4"/>
      <c r="Y4"/>
      <c r="Z4"/>
      <c r="AA4"/>
    </row>
    <row r="5" s="23" customFormat="1" ht="43.2" spans="1:28">
      <c r="A5" s="23">
        <v>47</v>
      </c>
      <c r="B5" s="101">
        <v>45094</v>
      </c>
      <c r="C5" s="139" t="s">
        <v>16</v>
      </c>
      <c r="D5" s="130">
        <v>2</v>
      </c>
      <c r="E5" s="159"/>
      <c r="F5" s="143"/>
      <c r="G5" s="155"/>
      <c r="H5" s="144" t="s">
        <v>17</v>
      </c>
      <c r="I5" s="24"/>
      <c r="J5" s="7"/>
      <c r="K5" s="139"/>
      <c r="L5" s="166">
        <v>26</v>
      </c>
      <c r="M5" s="7"/>
      <c r="N5" s="39">
        <v>26</v>
      </c>
      <c r="O5" s="40">
        <f t="shared" si="0"/>
        <v>45069</v>
      </c>
      <c r="P5" s="41">
        <f t="shared" si="1"/>
        <v>45094</v>
      </c>
      <c r="S5" s="158" t="s">
        <v>19</v>
      </c>
      <c r="T5" t="s">
        <v>20</v>
      </c>
      <c r="U5" t="s">
        <v>21</v>
      </c>
      <c r="V5" t="s">
        <v>22</v>
      </c>
      <c r="W5" t="s">
        <v>23</v>
      </c>
      <c r="X5" t="s">
        <v>24</v>
      </c>
      <c r="Y5" t="s">
        <v>25</v>
      </c>
      <c r="Z5" t="s">
        <v>26</v>
      </c>
      <c r="AA5" s="23" t="s">
        <v>27</v>
      </c>
      <c r="AB5" t="s">
        <v>28</v>
      </c>
    </row>
    <row r="6" s="23" customFormat="1" ht="28.8" spans="1:28">
      <c r="A6" s="23">
        <v>49</v>
      </c>
      <c r="B6" s="101">
        <v>45094</v>
      </c>
      <c r="C6" s="139" t="s">
        <v>16</v>
      </c>
      <c r="D6" s="130">
        <v>2</v>
      </c>
      <c r="E6" s="159"/>
      <c r="F6" s="156"/>
      <c r="G6" s="155"/>
      <c r="H6" s="24" t="s">
        <v>17</v>
      </c>
      <c r="I6" s="143"/>
      <c r="J6" s="155"/>
      <c r="K6" s="139"/>
      <c r="L6" s="166">
        <v>26</v>
      </c>
      <c r="M6" s="7"/>
      <c r="N6" s="39">
        <v>26</v>
      </c>
      <c r="O6" s="40">
        <f t="shared" si="0"/>
        <v>45069</v>
      </c>
      <c r="P6" s="41">
        <f t="shared" si="1"/>
        <v>45094</v>
      </c>
      <c r="S6" s="158" t="s">
        <v>29</v>
      </c>
      <c r="T6"/>
      <c r="U6"/>
      <c r="V6">
        <v>31</v>
      </c>
      <c r="W6">
        <v>60</v>
      </c>
      <c r="X6">
        <v>3</v>
      </c>
      <c r="Y6">
        <v>10</v>
      </c>
      <c r="Z6">
        <v>3</v>
      </c>
      <c r="AA6" s="23">
        <v>2</v>
      </c>
      <c r="AB6">
        <f>SUM(T6:AA6)</f>
        <v>109</v>
      </c>
    </row>
    <row r="7" s="23" customFormat="1" ht="28.8" spans="1:16">
      <c r="A7" s="23">
        <v>53</v>
      </c>
      <c r="B7" s="101">
        <v>45094</v>
      </c>
      <c r="C7" s="139" t="s">
        <v>16</v>
      </c>
      <c r="D7" s="130">
        <v>3</v>
      </c>
      <c r="E7" s="159"/>
      <c r="G7" s="7"/>
      <c r="H7" s="143" t="s">
        <v>17</v>
      </c>
      <c r="I7" s="143"/>
      <c r="J7" s="155"/>
      <c r="K7" s="139"/>
      <c r="L7" s="166">
        <v>26</v>
      </c>
      <c r="M7" s="7"/>
      <c r="N7" s="39">
        <v>26</v>
      </c>
      <c r="O7" s="40">
        <f t="shared" si="0"/>
        <v>45069</v>
      </c>
      <c r="P7" s="41">
        <f t="shared" si="1"/>
        <v>45094</v>
      </c>
    </row>
    <row r="8" s="23" customFormat="1" ht="28.8" spans="1:16">
      <c r="A8" s="23">
        <v>3</v>
      </c>
      <c r="B8" s="101">
        <v>45094</v>
      </c>
      <c r="C8" s="139" t="s">
        <v>16</v>
      </c>
      <c r="D8" s="130">
        <v>4</v>
      </c>
      <c r="E8" s="159"/>
      <c r="F8" s="156"/>
      <c r="G8" s="155"/>
      <c r="H8" s="24" t="s">
        <v>30</v>
      </c>
      <c r="I8" s="143"/>
      <c r="J8" s="155"/>
      <c r="K8" s="139"/>
      <c r="L8" s="166">
        <v>25</v>
      </c>
      <c r="M8" s="7"/>
      <c r="N8" s="39">
        <v>25</v>
      </c>
      <c r="O8" s="40">
        <f t="shared" si="0"/>
        <v>45070</v>
      </c>
      <c r="P8" s="41">
        <f t="shared" si="1"/>
        <v>45095</v>
      </c>
    </row>
    <row r="9" s="23" customFormat="1" ht="28.8" spans="1:29">
      <c r="A9" s="23">
        <v>87</v>
      </c>
      <c r="B9" s="101">
        <v>45095</v>
      </c>
      <c r="C9" s="139" t="s">
        <v>31</v>
      </c>
      <c r="D9" s="130">
        <v>6</v>
      </c>
      <c r="E9" s="145"/>
      <c r="G9" s="7"/>
      <c r="H9" t="s">
        <v>17</v>
      </c>
      <c r="I9"/>
      <c r="J9" s="7"/>
      <c r="K9" s="24"/>
      <c r="L9" s="167">
        <v>26</v>
      </c>
      <c r="M9" s="7"/>
      <c r="N9" s="39">
        <v>26</v>
      </c>
      <c r="O9" s="40">
        <f t="shared" si="0"/>
        <v>45070</v>
      </c>
      <c r="P9" s="41">
        <f t="shared" si="1"/>
        <v>45095</v>
      </c>
      <c r="S9"/>
      <c r="T9"/>
      <c r="U9" t="s">
        <v>32</v>
      </c>
      <c r="V9"/>
      <c r="W9"/>
      <c r="X9"/>
      <c r="Y9"/>
      <c r="Z9"/>
      <c r="AA9"/>
      <c r="AB9"/>
      <c r="AC9"/>
    </row>
    <row r="10" s="23" customFormat="1" ht="28.8" spans="1:29">
      <c r="A10" s="23">
        <v>100</v>
      </c>
      <c r="B10" s="101">
        <v>45095</v>
      </c>
      <c r="C10" s="139" t="s">
        <v>31</v>
      </c>
      <c r="D10" s="130">
        <v>6</v>
      </c>
      <c r="E10" s="143"/>
      <c r="F10" s="156"/>
      <c r="G10" s="143"/>
      <c r="H10" s="144" t="s">
        <v>17</v>
      </c>
      <c r="I10" s="143"/>
      <c r="J10" s="155"/>
      <c r="K10" s="139"/>
      <c r="L10" s="167">
        <v>26</v>
      </c>
      <c r="M10" s="7"/>
      <c r="N10" s="39">
        <v>26</v>
      </c>
      <c r="O10" s="40">
        <f t="shared" si="0"/>
        <v>45070</v>
      </c>
      <c r="P10" s="41">
        <f t="shared" si="1"/>
        <v>45095</v>
      </c>
      <c r="S10" s="158"/>
      <c r="T10" t="s">
        <v>24</v>
      </c>
      <c r="U10" t="s">
        <v>25</v>
      </c>
      <c r="V10" t="s">
        <v>26</v>
      </c>
      <c r="W10" t="s">
        <v>27</v>
      </c>
      <c r="X10" t="s">
        <v>33</v>
      </c>
      <c r="Y10" t="s">
        <v>34</v>
      </c>
      <c r="Z10" t="s">
        <v>35</v>
      </c>
      <c r="AA10" t="s">
        <v>36</v>
      </c>
      <c r="AB10" t="s">
        <v>37</v>
      </c>
      <c r="AC10" t="s">
        <v>28</v>
      </c>
    </row>
    <row r="11" s="23" customFormat="1" ht="28.8" spans="1:29">
      <c r="A11" s="23">
        <v>106</v>
      </c>
      <c r="B11" s="101">
        <v>45095</v>
      </c>
      <c r="C11" s="139" t="s">
        <v>31</v>
      </c>
      <c r="D11" s="130">
        <v>2</v>
      </c>
      <c r="E11" s="145"/>
      <c r="G11" s="7"/>
      <c r="H11" s="145" t="s">
        <v>17</v>
      </c>
      <c r="I11"/>
      <c r="J11" s="7"/>
      <c r="K11" s="24"/>
      <c r="L11" s="167">
        <v>26</v>
      </c>
      <c r="M11" s="7"/>
      <c r="N11" s="39">
        <v>26</v>
      </c>
      <c r="O11" s="40">
        <f t="shared" si="0"/>
        <v>45070</v>
      </c>
      <c r="P11" s="41">
        <f t="shared" si="1"/>
        <v>45095</v>
      </c>
      <c r="S11" s="158" t="s">
        <v>29</v>
      </c>
      <c r="T11"/>
      <c r="U11"/>
      <c r="V11"/>
      <c r="W11">
        <v>44</v>
      </c>
      <c r="X11">
        <v>47</v>
      </c>
      <c r="Y11">
        <v>3</v>
      </c>
      <c r="Z11">
        <v>10</v>
      </c>
      <c r="AA11">
        <v>3</v>
      </c>
      <c r="AB11">
        <v>2</v>
      </c>
      <c r="AC11">
        <f>SUM(T11:AB11)</f>
        <v>109</v>
      </c>
    </row>
    <row r="12" s="23" customFormat="1" ht="28.8" spans="1:16">
      <c r="A12" s="23">
        <v>107</v>
      </c>
      <c r="B12" s="101">
        <v>45095</v>
      </c>
      <c r="C12" s="139" t="s">
        <v>31</v>
      </c>
      <c r="D12" s="130">
        <v>2</v>
      </c>
      <c r="E12" s="159"/>
      <c r="F12" s="143"/>
      <c r="G12" s="155"/>
      <c r="H12" s="24" t="s">
        <v>17</v>
      </c>
      <c r="I12" s="24"/>
      <c r="J12" s="7"/>
      <c r="K12" s="139"/>
      <c r="L12" s="167">
        <v>26</v>
      </c>
      <c r="M12" s="7"/>
      <c r="N12" s="39">
        <v>26</v>
      </c>
      <c r="O12" s="40">
        <f t="shared" si="0"/>
        <v>45070</v>
      </c>
      <c r="P12" s="41">
        <f t="shared" si="1"/>
        <v>45095</v>
      </c>
    </row>
    <row r="13" s="23" customFormat="1" ht="28.8" spans="1:16">
      <c r="A13" s="23">
        <v>108</v>
      </c>
      <c r="B13" s="101">
        <v>45095</v>
      </c>
      <c r="C13" s="139" t="s">
        <v>31</v>
      </c>
      <c r="D13" s="130">
        <v>4</v>
      </c>
      <c r="E13" s="159"/>
      <c r="F13" s="156"/>
      <c r="G13" s="155"/>
      <c r="H13" s="24" t="s">
        <v>17</v>
      </c>
      <c r="I13" s="143"/>
      <c r="J13" s="155"/>
      <c r="K13" s="139"/>
      <c r="L13" s="166">
        <v>26</v>
      </c>
      <c r="M13" s="7"/>
      <c r="N13" s="39">
        <v>26</v>
      </c>
      <c r="O13" s="40">
        <f t="shared" si="0"/>
        <v>45070</v>
      </c>
      <c r="P13" s="41">
        <f t="shared" si="1"/>
        <v>45095</v>
      </c>
    </row>
    <row r="14" s="23" customFormat="1" ht="28.8" spans="1:16">
      <c r="A14" s="23">
        <v>58</v>
      </c>
      <c r="B14" s="101">
        <v>45094</v>
      </c>
      <c r="C14" s="139" t="s">
        <v>16</v>
      </c>
      <c r="D14" s="130">
        <v>5</v>
      </c>
      <c r="E14" s="145"/>
      <c r="G14" s="7"/>
      <c r="H14" t="s">
        <v>38</v>
      </c>
      <c r="I14" t="s">
        <v>39</v>
      </c>
      <c r="J14" s="7"/>
      <c r="K14" s="83">
        <v>24</v>
      </c>
      <c r="L14" s="166">
        <v>25</v>
      </c>
      <c r="M14" s="7">
        <v>25</v>
      </c>
      <c r="N14" s="39">
        <f>SUM(K14:M14)/3</f>
        <v>24.6666666666667</v>
      </c>
      <c r="O14" s="40">
        <f t="shared" si="0"/>
        <v>45070.3333333333</v>
      </c>
      <c r="P14" s="41">
        <f t="shared" si="1"/>
        <v>45095.3333333333</v>
      </c>
    </row>
    <row r="15" s="23" customFormat="1" ht="28.8" spans="1:16">
      <c r="A15" s="23">
        <v>105</v>
      </c>
      <c r="B15" s="101">
        <v>45095</v>
      </c>
      <c r="C15" s="139" t="s">
        <v>31</v>
      </c>
      <c r="D15" s="130">
        <v>4</v>
      </c>
      <c r="E15" s="145"/>
      <c r="F15" s="24"/>
      <c r="G15" s="7"/>
      <c r="H15" t="s">
        <v>17</v>
      </c>
      <c r="I15" t="s">
        <v>17</v>
      </c>
      <c r="J15" s="7" t="s">
        <v>40</v>
      </c>
      <c r="K15" s="83">
        <v>26</v>
      </c>
      <c r="L15" s="167">
        <v>26</v>
      </c>
      <c r="M15" s="7">
        <v>25</v>
      </c>
      <c r="N15" s="39">
        <f>SUM(K15:M15)/3</f>
        <v>25.6666666666667</v>
      </c>
      <c r="O15" s="40">
        <f t="shared" si="0"/>
        <v>45070.3333333333</v>
      </c>
      <c r="P15" s="41">
        <f t="shared" si="1"/>
        <v>45095.3333333333</v>
      </c>
    </row>
    <row r="16" s="23" customFormat="1" ht="28.8" spans="1:16">
      <c r="A16" s="23">
        <v>2</v>
      </c>
      <c r="B16" s="101">
        <v>45094</v>
      </c>
      <c r="C16" s="139" t="s">
        <v>16</v>
      </c>
      <c r="D16" s="130">
        <v>4</v>
      </c>
      <c r="E16" s="159"/>
      <c r="F16" s="156"/>
      <c r="G16" s="155"/>
      <c r="H16" s="24" t="s">
        <v>39</v>
      </c>
      <c r="I16" s="143"/>
      <c r="J16" s="155"/>
      <c r="K16" s="139"/>
      <c r="L16" s="166">
        <v>24</v>
      </c>
      <c r="M16" s="7"/>
      <c r="N16" s="39">
        <v>24</v>
      </c>
      <c r="O16" s="40">
        <f t="shared" si="0"/>
        <v>45071</v>
      </c>
      <c r="P16" s="41">
        <f t="shared" si="1"/>
        <v>45096</v>
      </c>
    </row>
    <row r="17" s="23" customFormat="1" ht="28.8" spans="1:16">
      <c r="A17" s="23">
        <v>6</v>
      </c>
      <c r="B17" s="101">
        <v>45094</v>
      </c>
      <c r="C17" s="139" t="s">
        <v>16</v>
      </c>
      <c r="D17" s="130">
        <v>2</v>
      </c>
      <c r="E17" s="145"/>
      <c r="F17" s="24"/>
      <c r="G17" s="7"/>
      <c r="H17" t="s">
        <v>39</v>
      </c>
      <c r="I17"/>
      <c r="J17" s="7"/>
      <c r="K17" s="24"/>
      <c r="L17" s="166">
        <v>24</v>
      </c>
      <c r="M17" s="7"/>
      <c r="N17" s="39">
        <v>24</v>
      </c>
      <c r="O17" s="40">
        <f t="shared" si="0"/>
        <v>45071</v>
      </c>
      <c r="P17" s="41">
        <f t="shared" si="1"/>
        <v>45096</v>
      </c>
    </row>
    <row r="18" s="23" customFormat="1" ht="28.8" spans="1:16">
      <c r="A18" s="23">
        <v>7</v>
      </c>
      <c r="B18" s="101">
        <v>45094</v>
      </c>
      <c r="C18" s="139" t="s">
        <v>16</v>
      </c>
      <c r="D18" s="130">
        <v>3</v>
      </c>
      <c r="E18" s="145"/>
      <c r="G18" s="7"/>
      <c r="H18" t="s">
        <v>39</v>
      </c>
      <c r="I18"/>
      <c r="J18" s="7"/>
      <c r="K18" s="24"/>
      <c r="L18" s="166">
        <v>24</v>
      </c>
      <c r="M18" s="7"/>
      <c r="N18" s="39">
        <v>24</v>
      </c>
      <c r="O18" s="40">
        <f t="shared" si="0"/>
        <v>45071</v>
      </c>
      <c r="P18" s="41">
        <f t="shared" si="1"/>
        <v>45096</v>
      </c>
    </row>
    <row r="19" s="23" customFormat="1" ht="28.8" spans="1:16">
      <c r="A19" s="23">
        <v>10</v>
      </c>
      <c r="B19" s="101">
        <v>45094</v>
      </c>
      <c r="C19" s="139" t="s">
        <v>16</v>
      </c>
      <c r="D19" s="130">
        <v>5</v>
      </c>
      <c r="E19" s="145"/>
      <c r="G19" s="7"/>
      <c r="H19" s="24" t="s">
        <v>39</v>
      </c>
      <c r="I19"/>
      <c r="J19" s="7"/>
      <c r="K19" s="24"/>
      <c r="L19" s="166">
        <v>24</v>
      </c>
      <c r="M19" s="7"/>
      <c r="N19" s="39">
        <v>24</v>
      </c>
      <c r="O19" s="40">
        <f t="shared" si="0"/>
        <v>45071</v>
      </c>
      <c r="P19" s="41">
        <f t="shared" si="1"/>
        <v>45096</v>
      </c>
    </row>
    <row r="20" s="23" customFormat="1" ht="28.8" spans="1:16">
      <c r="A20" s="23">
        <v>12</v>
      </c>
      <c r="B20" s="101">
        <v>45094</v>
      </c>
      <c r="C20" s="139" t="s">
        <v>16</v>
      </c>
      <c r="D20" s="130">
        <v>6</v>
      </c>
      <c r="E20" s="159"/>
      <c r="F20" s="143"/>
      <c r="G20" s="155"/>
      <c r="H20" s="23" t="s">
        <v>39</v>
      </c>
      <c r="J20" s="7"/>
      <c r="K20" s="139"/>
      <c r="L20" s="166">
        <v>24</v>
      </c>
      <c r="M20" s="7"/>
      <c r="N20" s="39">
        <v>24</v>
      </c>
      <c r="O20" s="40">
        <f t="shared" si="0"/>
        <v>45071</v>
      </c>
      <c r="P20" s="41">
        <f t="shared" si="1"/>
        <v>45096</v>
      </c>
    </row>
    <row r="21" s="23" customFormat="1" ht="28.8" spans="1:16">
      <c r="A21" s="23">
        <v>19</v>
      </c>
      <c r="B21" s="101">
        <v>45094</v>
      </c>
      <c r="C21" s="139" t="s">
        <v>16</v>
      </c>
      <c r="D21" s="130">
        <v>5</v>
      </c>
      <c r="E21" s="145"/>
      <c r="G21" s="7"/>
      <c r="H21" t="s">
        <v>39</v>
      </c>
      <c r="I21"/>
      <c r="J21" s="7"/>
      <c r="K21" s="24"/>
      <c r="L21" s="166">
        <v>24</v>
      </c>
      <c r="M21" s="7"/>
      <c r="N21" s="39">
        <v>24</v>
      </c>
      <c r="O21" s="40">
        <f t="shared" si="0"/>
        <v>45071</v>
      </c>
      <c r="P21" s="41">
        <f t="shared" si="1"/>
        <v>45096</v>
      </c>
    </row>
    <row r="22" s="23" customFormat="1" ht="28.8" spans="1:16">
      <c r="A22" s="23">
        <v>21</v>
      </c>
      <c r="B22" s="101">
        <v>45094</v>
      </c>
      <c r="C22" s="139" t="s">
        <v>16</v>
      </c>
      <c r="D22" s="130">
        <v>4</v>
      </c>
      <c r="E22" s="145"/>
      <c r="G22" s="7"/>
      <c r="H22" t="s">
        <v>39</v>
      </c>
      <c r="I22"/>
      <c r="J22" s="7"/>
      <c r="K22" s="24"/>
      <c r="L22" s="166">
        <v>24</v>
      </c>
      <c r="M22" s="7"/>
      <c r="N22" s="39">
        <v>24</v>
      </c>
      <c r="O22" s="40">
        <f t="shared" si="0"/>
        <v>45071</v>
      </c>
      <c r="P22" s="41">
        <f t="shared" si="1"/>
        <v>45096</v>
      </c>
    </row>
    <row r="23" s="23" customFormat="1" ht="28.8" spans="1:16">
      <c r="A23" s="23">
        <v>23</v>
      </c>
      <c r="B23" s="101">
        <v>45094</v>
      </c>
      <c r="C23" s="139" t="s">
        <v>16</v>
      </c>
      <c r="D23" s="130">
        <v>4</v>
      </c>
      <c r="E23" s="159"/>
      <c r="F23" s="156"/>
      <c r="G23" s="155"/>
      <c r="H23" s="24" t="s">
        <v>39</v>
      </c>
      <c r="I23" s="143"/>
      <c r="J23" s="155"/>
      <c r="K23" s="139"/>
      <c r="L23" s="166">
        <v>24</v>
      </c>
      <c r="M23" s="7"/>
      <c r="N23" s="39">
        <v>24</v>
      </c>
      <c r="O23" s="40">
        <f t="shared" si="0"/>
        <v>45071</v>
      </c>
      <c r="P23" s="41">
        <f t="shared" si="1"/>
        <v>45096</v>
      </c>
    </row>
    <row r="24" s="23" customFormat="1" ht="28.8" spans="1:16">
      <c r="A24" s="23">
        <v>24</v>
      </c>
      <c r="B24" s="101">
        <v>45094</v>
      </c>
      <c r="C24" s="139" t="s">
        <v>16</v>
      </c>
      <c r="D24" s="130">
        <v>5</v>
      </c>
      <c r="E24" s="159"/>
      <c r="F24" s="156"/>
      <c r="G24" s="155"/>
      <c r="H24" s="24" t="s">
        <v>39</v>
      </c>
      <c r="I24" s="143"/>
      <c r="J24" s="155"/>
      <c r="K24" s="139"/>
      <c r="L24" s="166">
        <v>24</v>
      </c>
      <c r="M24" s="7"/>
      <c r="N24" s="39">
        <v>24</v>
      </c>
      <c r="O24" s="40">
        <f t="shared" si="0"/>
        <v>45071</v>
      </c>
      <c r="P24" s="41">
        <f t="shared" si="1"/>
        <v>45096</v>
      </c>
    </row>
    <row r="25" s="23" customFormat="1" ht="28.8" spans="1:16">
      <c r="A25" s="23">
        <v>25</v>
      </c>
      <c r="B25" s="101">
        <v>45094</v>
      </c>
      <c r="C25" s="139" t="s">
        <v>16</v>
      </c>
      <c r="D25" s="130">
        <v>4</v>
      </c>
      <c r="E25" s="159"/>
      <c r="F25" s="156"/>
      <c r="G25" s="155"/>
      <c r="H25" s="24" t="s">
        <v>39</v>
      </c>
      <c r="I25" s="143"/>
      <c r="J25" s="155"/>
      <c r="K25" s="139"/>
      <c r="L25" s="166">
        <v>24</v>
      </c>
      <c r="M25" s="7"/>
      <c r="N25" s="39">
        <v>24</v>
      </c>
      <c r="O25" s="40">
        <f t="shared" si="0"/>
        <v>45071</v>
      </c>
      <c r="P25" s="41">
        <f t="shared" si="1"/>
        <v>45096</v>
      </c>
    </row>
    <row r="26" s="23" customFormat="1" ht="28.8" spans="1:16">
      <c r="A26" s="23">
        <v>27</v>
      </c>
      <c r="B26" s="101">
        <v>45094</v>
      </c>
      <c r="C26" s="139" t="s">
        <v>16</v>
      </c>
      <c r="D26" s="130">
        <v>5</v>
      </c>
      <c r="E26" s="145"/>
      <c r="F26" s="24"/>
      <c r="G26" s="7"/>
      <c r="H26" t="s">
        <v>39</v>
      </c>
      <c r="I26"/>
      <c r="J26" s="7"/>
      <c r="K26" s="24"/>
      <c r="L26" s="166">
        <v>24</v>
      </c>
      <c r="M26" s="7"/>
      <c r="N26" s="39">
        <v>24</v>
      </c>
      <c r="O26" s="40">
        <f t="shared" si="0"/>
        <v>45071</v>
      </c>
      <c r="P26" s="41">
        <f t="shared" si="1"/>
        <v>45096</v>
      </c>
    </row>
    <row r="27" s="23" customFormat="1" ht="28.8" spans="1:16">
      <c r="A27" s="23">
        <v>29</v>
      </c>
      <c r="B27" s="101">
        <v>45094</v>
      </c>
      <c r="C27" s="139" t="s">
        <v>16</v>
      </c>
      <c r="D27" s="130">
        <v>4</v>
      </c>
      <c r="E27" s="145"/>
      <c r="G27" s="7"/>
      <c r="H27" t="s">
        <v>39</v>
      </c>
      <c r="I27"/>
      <c r="J27" s="7"/>
      <c r="K27" s="24"/>
      <c r="L27" s="166">
        <v>24</v>
      </c>
      <c r="M27" s="7"/>
      <c r="N27" s="39">
        <v>24</v>
      </c>
      <c r="O27" s="40">
        <f t="shared" si="0"/>
        <v>45071</v>
      </c>
      <c r="P27" s="41">
        <f t="shared" si="1"/>
        <v>45096</v>
      </c>
    </row>
    <row r="28" s="23" customFormat="1" ht="28.8" spans="1:16">
      <c r="A28" s="23">
        <v>31</v>
      </c>
      <c r="B28" s="101">
        <v>45094</v>
      </c>
      <c r="C28" s="139" t="s">
        <v>16</v>
      </c>
      <c r="D28" s="130">
        <v>5</v>
      </c>
      <c r="E28" s="159"/>
      <c r="F28" s="143"/>
      <c r="G28" s="155"/>
      <c r="H28" s="143"/>
      <c r="I28" t="s">
        <v>39</v>
      </c>
      <c r="J28" s="155"/>
      <c r="K28" s="139"/>
      <c r="L28" s="166">
        <v>24</v>
      </c>
      <c r="M28" s="7"/>
      <c r="N28" s="39">
        <v>24</v>
      </c>
      <c r="O28" s="40">
        <f t="shared" si="0"/>
        <v>45071</v>
      </c>
      <c r="P28" s="41">
        <f t="shared" si="1"/>
        <v>45096</v>
      </c>
    </row>
    <row r="29" s="23" customFormat="1" ht="28.8" spans="1:16">
      <c r="A29" s="23">
        <v>33</v>
      </c>
      <c r="B29" s="101">
        <v>45094</v>
      </c>
      <c r="C29" s="139" t="s">
        <v>16</v>
      </c>
      <c r="D29" s="130">
        <v>5</v>
      </c>
      <c r="E29" s="159"/>
      <c r="F29" s="156"/>
      <c r="G29" s="155"/>
      <c r="H29" s="24" t="s">
        <v>39</v>
      </c>
      <c r="I29" s="143"/>
      <c r="J29" s="155"/>
      <c r="K29" s="139"/>
      <c r="L29" s="166">
        <v>24</v>
      </c>
      <c r="M29" s="7"/>
      <c r="N29" s="39">
        <v>24</v>
      </c>
      <c r="O29" s="40">
        <f t="shared" si="0"/>
        <v>45071</v>
      </c>
      <c r="P29" s="41">
        <f t="shared" si="1"/>
        <v>45096</v>
      </c>
    </row>
    <row r="30" s="23" customFormat="1" ht="28.8" spans="1:16">
      <c r="A30" s="23">
        <v>36</v>
      </c>
      <c r="B30" s="101">
        <v>45094</v>
      </c>
      <c r="C30" s="139" t="s">
        <v>16</v>
      </c>
      <c r="D30" s="130">
        <v>5</v>
      </c>
      <c r="E30" s="145"/>
      <c r="G30" s="7"/>
      <c r="H30" t="s">
        <v>39</v>
      </c>
      <c r="I30"/>
      <c r="J30" s="7"/>
      <c r="K30" s="24"/>
      <c r="L30" s="166">
        <v>24</v>
      </c>
      <c r="M30" s="7"/>
      <c r="N30" s="39">
        <v>24</v>
      </c>
      <c r="O30" s="40">
        <f t="shared" si="0"/>
        <v>45071</v>
      </c>
      <c r="P30" s="41">
        <f t="shared" si="1"/>
        <v>45096</v>
      </c>
    </row>
    <row r="31" s="23" customFormat="1" ht="28.8" spans="1:16">
      <c r="A31" s="23">
        <v>48</v>
      </c>
      <c r="B31" s="101">
        <v>45094</v>
      </c>
      <c r="C31" s="139" t="s">
        <v>16</v>
      </c>
      <c r="D31" s="130">
        <v>7</v>
      </c>
      <c r="E31" s="159"/>
      <c r="F31" s="143"/>
      <c r="G31" s="155"/>
      <c r="H31" s="23" t="s">
        <v>39</v>
      </c>
      <c r="J31" s="7"/>
      <c r="K31" s="139"/>
      <c r="L31" s="166">
        <v>24</v>
      </c>
      <c r="M31" s="7"/>
      <c r="N31" s="39">
        <v>24</v>
      </c>
      <c r="O31" s="40">
        <f t="shared" si="0"/>
        <v>45071</v>
      </c>
      <c r="P31" s="41">
        <f t="shared" si="1"/>
        <v>45096</v>
      </c>
    </row>
    <row r="32" s="23" customFormat="1" ht="18.75" customHeight="1" spans="1:16">
      <c r="A32" s="23">
        <v>56</v>
      </c>
      <c r="B32" s="101">
        <v>45094</v>
      </c>
      <c r="C32" s="139" t="s">
        <v>16</v>
      </c>
      <c r="D32" s="130">
        <v>5</v>
      </c>
      <c r="E32" s="145"/>
      <c r="H32" s="145" t="s">
        <v>39</v>
      </c>
      <c r="I32"/>
      <c r="J32" s="7"/>
      <c r="K32" s="24"/>
      <c r="L32" s="166">
        <v>24</v>
      </c>
      <c r="M32" s="7"/>
      <c r="N32" s="39">
        <v>24</v>
      </c>
      <c r="O32" s="40">
        <f t="shared" si="0"/>
        <v>45071</v>
      </c>
      <c r="P32" s="41">
        <f t="shared" si="1"/>
        <v>45096</v>
      </c>
    </row>
    <row r="33" s="23" customFormat="1" ht="28.8" spans="1:16">
      <c r="A33" s="23">
        <v>63</v>
      </c>
      <c r="B33" s="101">
        <v>45095</v>
      </c>
      <c r="C33" s="139" t="s">
        <v>31</v>
      </c>
      <c r="D33" s="130">
        <v>5</v>
      </c>
      <c r="E33" s="159"/>
      <c r="F33" s="156"/>
      <c r="G33" s="155"/>
      <c r="H33" s="24" t="s">
        <v>39</v>
      </c>
      <c r="I33" s="143"/>
      <c r="J33" s="155"/>
      <c r="K33" s="139"/>
      <c r="L33" s="166">
        <v>24</v>
      </c>
      <c r="M33" s="7"/>
      <c r="N33" s="39">
        <v>24</v>
      </c>
      <c r="O33" s="40">
        <f t="shared" si="0"/>
        <v>45072</v>
      </c>
      <c r="P33" s="41">
        <f t="shared" si="1"/>
        <v>45097</v>
      </c>
    </row>
    <row r="34" s="23" customFormat="1" ht="28.8" spans="1:16">
      <c r="A34" s="23">
        <v>72</v>
      </c>
      <c r="B34" s="101">
        <v>45095</v>
      </c>
      <c r="C34" s="139" t="s">
        <v>31</v>
      </c>
      <c r="D34" s="130">
        <v>3</v>
      </c>
      <c r="E34" s="145"/>
      <c r="G34" s="7"/>
      <c r="H34" t="s">
        <v>39</v>
      </c>
      <c r="I34"/>
      <c r="J34" s="7"/>
      <c r="K34" s="24"/>
      <c r="L34" s="166">
        <v>24</v>
      </c>
      <c r="M34" s="7"/>
      <c r="N34" s="39">
        <v>24</v>
      </c>
      <c r="O34" s="40">
        <f t="shared" si="0"/>
        <v>45072</v>
      </c>
      <c r="P34" s="41">
        <f t="shared" ref="P34:P65" si="2">O34+25</f>
        <v>45097</v>
      </c>
    </row>
    <row r="35" s="23" customFormat="1" ht="28.8" spans="1:16">
      <c r="A35" s="23">
        <v>82</v>
      </c>
      <c r="B35" s="101">
        <v>45095</v>
      </c>
      <c r="C35" s="139" t="s">
        <v>31</v>
      </c>
      <c r="D35" s="130">
        <v>4</v>
      </c>
      <c r="E35" s="159"/>
      <c r="F35" s="156"/>
      <c r="G35" s="155"/>
      <c r="H35" s="24" t="s">
        <v>39</v>
      </c>
      <c r="I35" s="143"/>
      <c r="J35" s="155"/>
      <c r="K35" s="139"/>
      <c r="L35" s="166">
        <v>24</v>
      </c>
      <c r="M35" s="7"/>
      <c r="N35" s="39">
        <v>24</v>
      </c>
      <c r="O35" s="40">
        <f t="shared" si="0"/>
        <v>45072</v>
      </c>
      <c r="P35" s="41">
        <f t="shared" si="2"/>
        <v>45097</v>
      </c>
    </row>
    <row r="36" s="23" customFormat="1" ht="28.8" spans="1:16">
      <c r="A36" s="23">
        <v>88</v>
      </c>
      <c r="B36" s="101">
        <v>45095</v>
      </c>
      <c r="C36" s="139" t="s">
        <v>31</v>
      </c>
      <c r="D36" s="130">
        <v>3</v>
      </c>
      <c r="E36" s="159"/>
      <c r="F36" s="143"/>
      <c r="G36" s="155"/>
      <c r="H36" s="23" t="s">
        <v>39</v>
      </c>
      <c r="J36" s="7"/>
      <c r="K36" s="139"/>
      <c r="L36" s="167">
        <v>24</v>
      </c>
      <c r="M36" s="7"/>
      <c r="N36" s="39">
        <v>24</v>
      </c>
      <c r="O36" s="40">
        <f t="shared" si="0"/>
        <v>45072</v>
      </c>
      <c r="P36" s="41">
        <f t="shared" si="2"/>
        <v>45097</v>
      </c>
    </row>
    <row r="37" s="23" customFormat="1" ht="28.8" spans="1:16">
      <c r="A37" s="23">
        <v>89</v>
      </c>
      <c r="B37" s="101">
        <v>45095</v>
      </c>
      <c r="C37" s="139" t="s">
        <v>31</v>
      </c>
      <c r="D37" s="130">
        <v>4</v>
      </c>
      <c r="E37" s="159"/>
      <c r="F37" s="156"/>
      <c r="G37" s="155"/>
      <c r="H37" s="24" t="s">
        <v>39</v>
      </c>
      <c r="I37" s="143"/>
      <c r="J37" s="155"/>
      <c r="K37" s="139"/>
      <c r="L37" s="167">
        <v>24</v>
      </c>
      <c r="M37" s="7"/>
      <c r="N37" s="39">
        <v>24</v>
      </c>
      <c r="O37" s="40">
        <f t="shared" si="0"/>
        <v>45072</v>
      </c>
      <c r="P37" s="41">
        <f t="shared" si="2"/>
        <v>45097</v>
      </c>
    </row>
    <row r="38" s="23" customFormat="1" ht="28.8" spans="1:16">
      <c r="A38" s="23">
        <v>96</v>
      </c>
      <c r="B38" s="101">
        <v>45095</v>
      </c>
      <c r="C38" s="139" t="s">
        <v>31</v>
      </c>
      <c r="D38" s="130">
        <v>9</v>
      </c>
      <c r="E38" s="159"/>
      <c r="F38" s="143"/>
      <c r="G38" s="155"/>
      <c r="H38" s="23" t="s">
        <v>39</v>
      </c>
      <c r="J38" s="7"/>
      <c r="K38" s="139"/>
      <c r="L38" s="167">
        <v>24</v>
      </c>
      <c r="M38" s="7"/>
      <c r="N38" s="39">
        <v>24</v>
      </c>
      <c r="O38" s="40">
        <f t="shared" si="0"/>
        <v>45072</v>
      </c>
      <c r="P38" s="41">
        <f t="shared" si="2"/>
        <v>45097</v>
      </c>
    </row>
    <row r="39" s="23" customFormat="1" ht="28.8" spans="1:16">
      <c r="A39" s="23">
        <v>97</v>
      </c>
      <c r="B39" s="101">
        <v>45095</v>
      </c>
      <c r="C39" s="139" t="s">
        <v>31</v>
      </c>
      <c r="D39" s="130">
        <v>5</v>
      </c>
      <c r="E39" s="159"/>
      <c r="F39" s="156"/>
      <c r="G39" s="155"/>
      <c r="H39" s="24" t="s">
        <v>39</v>
      </c>
      <c r="I39" s="143"/>
      <c r="J39" s="155"/>
      <c r="K39" s="139"/>
      <c r="L39" s="167">
        <v>24</v>
      </c>
      <c r="M39" s="7"/>
      <c r="N39" s="39">
        <v>24</v>
      </c>
      <c r="O39" s="40">
        <f t="shared" si="0"/>
        <v>45072</v>
      </c>
      <c r="P39" s="41">
        <f t="shared" si="2"/>
        <v>45097</v>
      </c>
    </row>
    <row r="40" s="23" customFormat="1" ht="28.8" spans="1:16">
      <c r="A40" s="23">
        <v>109</v>
      </c>
      <c r="B40" s="101">
        <v>45095</v>
      </c>
      <c r="C40" s="139" t="s">
        <v>31</v>
      </c>
      <c r="D40" s="130">
        <v>4</v>
      </c>
      <c r="E40" s="159"/>
      <c r="F40" s="156"/>
      <c r="G40" s="155"/>
      <c r="H40" s="24" t="s">
        <v>39</v>
      </c>
      <c r="I40" s="143"/>
      <c r="J40" s="155"/>
      <c r="K40" s="139"/>
      <c r="L40" s="166">
        <v>24</v>
      </c>
      <c r="M40" s="7"/>
      <c r="N40" s="39">
        <v>24</v>
      </c>
      <c r="O40" s="40">
        <f t="shared" si="0"/>
        <v>45072</v>
      </c>
      <c r="P40" s="41">
        <f t="shared" si="2"/>
        <v>45097</v>
      </c>
    </row>
    <row r="41" s="23" customFormat="1" ht="28.8" spans="1:16">
      <c r="A41" s="23">
        <v>8</v>
      </c>
      <c r="B41" s="101">
        <v>45094</v>
      </c>
      <c r="C41" s="139" t="s">
        <v>16</v>
      </c>
      <c r="D41" s="130">
        <v>4</v>
      </c>
      <c r="E41" s="145"/>
      <c r="G41" s="7"/>
      <c r="H41">
        <v>40</v>
      </c>
      <c r="I41">
        <v>42</v>
      </c>
      <c r="J41" s="7">
        <v>43</v>
      </c>
      <c r="K41" s="24">
        <v>22</v>
      </c>
      <c r="L41" s="166">
        <v>23</v>
      </c>
      <c r="M41" s="7">
        <v>23</v>
      </c>
      <c r="N41" s="39">
        <f t="shared" ref="N41:N72" si="3">SUM(K41:M41)/3</f>
        <v>22.6666666666667</v>
      </c>
      <c r="O41" s="40">
        <f t="shared" si="0"/>
        <v>45072.3333333333</v>
      </c>
      <c r="P41" s="41">
        <f t="shared" si="2"/>
        <v>45097.3333333333</v>
      </c>
    </row>
    <row r="42" s="23" customFormat="1" ht="28.8" spans="1:16">
      <c r="A42" s="23">
        <v>55</v>
      </c>
      <c r="B42" s="101">
        <v>45094</v>
      </c>
      <c r="C42" s="139" t="s">
        <v>16</v>
      </c>
      <c r="D42" s="130">
        <v>4</v>
      </c>
      <c r="E42" s="145"/>
      <c r="G42" s="7"/>
      <c r="H42" s="24">
        <v>39</v>
      </c>
      <c r="I42">
        <v>40</v>
      </c>
      <c r="J42" s="7" t="s">
        <v>39</v>
      </c>
      <c r="K42" s="83">
        <v>22</v>
      </c>
      <c r="L42" s="166">
        <v>22</v>
      </c>
      <c r="M42" s="7">
        <v>24</v>
      </c>
      <c r="N42" s="39">
        <f t="shared" si="3"/>
        <v>22.6666666666667</v>
      </c>
      <c r="O42" s="40">
        <f t="shared" si="0"/>
        <v>45072.3333333333</v>
      </c>
      <c r="P42" s="41">
        <f t="shared" si="2"/>
        <v>45097.3333333333</v>
      </c>
    </row>
    <row r="43" s="23" customFormat="1" ht="28.8" spans="1:16">
      <c r="A43" s="23">
        <v>5</v>
      </c>
      <c r="B43" s="101">
        <v>45094</v>
      </c>
      <c r="C43" s="139" t="s">
        <v>16</v>
      </c>
      <c r="D43" s="130">
        <v>5</v>
      </c>
      <c r="E43" s="159"/>
      <c r="F43" s="156"/>
      <c r="G43" s="143"/>
      <c r="H43" s="144">
        <v>38</v>
      </c>
      <c r="I43" s="143">
        <v>40</v>
      </c>
      <c r="J43" s="155">
        <v>41</v>
      </c>
      <c r="K43" s="139">
        <v>22</v>
      </c>
      <c r="L43" s="166">
        <v>22</v>
      </c>
      <c r="M43" s="7">
        <v>23</v>
      </c>
      <c r="N43" s="39">
        <f t="shared" si="3"/>
        <v>22.3333333333333</v>
      </c>
      <c r="O43" s="40">
        <f t="shared" si="0"/>
        <v>45072.6666666667</v>
      </c>
      <c r="P43" s="41">
        <f t="shared" si="2"/>
        <v>45097.6666666667</v>
      </c>
    </row>
    <row r="44" s="23" customFormat="1" ht="28.8" spans="1:16">
      <c r="A44" s="23">
        <v>57</v>
      </c>
      <c r="B44" s="101">
        <v>45094</v>
      </c>
      <c r="C44" s="139" t="s">
        <v>16</v>
      </c>
      <c r="D44" s="130">
        <v>5</v>
      </c>
      <c r="E44" s="159"/>
      <c r="F44" s="156"/>
      <c r="G44" s="155"/>
      <c r="H44" s="144">
        <v>41</v>
      </c>
      <c r="I44" s="143">
        <v>38</v>
      </c>
      <c r="J44" s="155">
        <v>37</v>
      </c>
      <c r="K44" s="139">
        <v>23</v>
      </c>
      <c r="L44" s="166">
        <v>22</v>
      </c>
      <c r="M44" s="7">
        <v>22</v>
      </c>
      <c r="N44" s="39">
        <f t="shared" si="3"/>
        <v>22.3333333333333</v>
      </c>
      <c r="O44" s="40">
        <f t="shared" si="0"/>
        <v>45072.6666666667</v>
      </c>
      <c r="P44" s="41">
        <f t="shared" si="2"/>
        <v>45097.6666666667</v>
      </c>
    </row>
    <row r="45" s="23" customFormat="1" ht="28.8" spans="1:16">
      <c r="A45" s="23">
        <v>59</v>
      </c>
      <c r="B45" s="101">
        <v>45094</v>
      </c>
      <c r="C45" s="139" t="s">
        <v>16</v>
      </c>
      <c r="D45" s="130">
        <v>5</v>
      </c>
      <c r="E45" s="145"/>
      <c r="G45" s="7"/>
      <c r="H45" s="145">
        <v>43</v>
      </c>
      <c r="I45">
        <v>37</v>
      </c>
      <c r="J45" s="7">
        <v>40</v>
      </c>
      <c r="K45" s="83">
        <v>23</v>
      </c>
      <c r="L45" s="166">
        <v>22</v>
      </c>
      <c r="M45" s="7">
        <v>22</v>
      </c>
      <c r="N45" s="39">
        <f t="shared" si="3"/>
        <v>22.3333333333333</v>
      </c>
      <c r="O45" s="40">
        <f>B46-N45+1</f>
        <v>45072.6666666667</v>
      </c>
      <c r="P45" s="41">
        <f t="shared" si="2"/>
        <v>45097.6666666667</v>
      </c>
    </row>
    <row r="46" s="23" customFormat="1" ht="28.8" spans="1:16">
      <c r="A46" s="23">
        <v>41</v>
      </c>
      <c r="B46" s="101">
        <v>45094</v>
      </c>
      <c r="C46" s="139" t="s">
        <v>16</v>
      </c>
      <c r="D46" s="130">
        <v>6</v>
      </c>
      <c r="E46" s="145"/>
      <c r="G46" s="7"/>
      <c r="H46" s="144">
        <v>37</v>
      </c>
      <c r="I46" s="156">
        <v>40</v>
      </c>
      <c r="J46" s="7">
        <v>40</v>
      </c>
      <c r="K46" s="83">
        <v>22</v>
      </c>
      <c r="L46" s="166">
        <v>22</v>
      </c>
      <c r="M46" s="7">
        <v>22</v>
      </c>
      <c r="N46" s="39">
        <f t="shared" si="3"/>
        <v>22</v>
      </c>
      <c r="O46" s="40">
        <f t="shared" ref="O46:O77" si="4">B46-N46+1</f>
        <v>45073</v>
      </c>
      <c r="P46" s="41">
        <f t="shared" si="2"/>
        <v>45098</v>
      </c>
    </row>
    <row r="47" s="23" customFormat="1" ht="28.8" spans="1:16">
      <c r="A47" s="23">
        <v>18</v>
      </c>
      <c r="B47" s="101">
        <v>45094</v>
      </c>
      <c r="C47" s="139" t="s">
        <v>16</v>
      </c>
      <c r="D47" s="130">
        <v>5</v>
      </c>
      <c r="E47" s="159"/>
      <c r="F47" s="156"/>
      <c r="G47" s="155"/>
      <c r="H47" s="144">
        <v>36</v>
      </c>
      <c r="I47" s="143">
        <v>37</v>
      </c>
      <c r="J47" s="155">
        <v>39</v>
      </c>
      <c r="K47" s="139">
        <v>21</v>
      </c>
      <c r="L47" s="166">
        <v>22</v>
      </c>
      <c r="M47" s="7">
        <v>22</v>
      </c>
      <c r="N47" s="39">
        <f t="shared" si="3"/>
        <v>21.6666666666667</v>
      </c>
      <c r="O47" s="40">
        <f t="shared" si="4"/>
        <v>45073.3333333333</v>
      </c>
      <c r="P47" s="41">
        <f t="shared" si="2"/>
        <v>45098.3333333333</v>
      </c>
    </row>
    <row r="48" s="23" customFormat="1" ht="28.8" spans="1:16">
      <c r="A48" s="23">
        <v>34</v>
      </c>
      <c r="B48" s="101">
        <v>45094</v>
      </c>
      <c r="C48" s="139" t="s">
        <v>16</v>
      </c>
      <c r="D48" s="130">
        <v>7</v>
      </c>
      <c r="E48" s="145"/>
      <c r="G48" s="7"/>
      <c r="H48">
        <v>37</v>
      </c>
      <c r="I48">
        <v>38</v>
      </c>
      <c r="J48" s="7">
        <v>36</v>
      </c>
      <c r="K48" s="24">
        <v>22</v>
      </c>
      <c r="L48" s="166">
        <v>22</v>
      </c>
      <c r="M48" s="7">
        <v>21</v>
      </c>
      <c r="N48" s="39">
        <f t="shared" si="3"/>
        <v>21.6666666666667</v>
      </c>
      <c r="O48" s="40">
        <f t="shared" si="4"/>
        <v>45073.3333333333</v>
      </c>
      <c r="P48" s="41">
        <f t="shared" si="2"/>
        <v>45098.3333333333</v>
      </c>
    </row>
    <row r="49" s="23" customFormat="1" ht="28.8" spans="1:16">
      <c r="A49" s="23">
        <v>52</v>
      </c>
      <c r="B49" s="101">
        <v>45094</v>
      </c>
      <c r="C49" s="139" t="s">
        <v>16</v>
      </c>
      <c r="D49" s="130">
        <v>5</v>
      </c>
      <c r="E49" s="145"/>
      <c r="G49" s="7"/>
      <c r="H49">
        <v>36</v>
      </c>
      <c r="I49">
        <v>40</v>
      </c>
      <c r="J49" s="7">
        <v>40</v>
      </c>
      <c r="K49" s="24">
        <v>21</v>
      </c>
      <c r="L49" s="166">
        <v>22</v>
      </c>
      <c r="M49" s="7">
        <v>22</v>
      </c>
      <c r="N49" s="39">
        <f t="shared" si="3"/>
        <v>21.6666666666667</v>
      </c>
      <c r="O49" s="40">
        <f t="shared" si="4"/>
        <v>45073.3333333333</v>
      </c>
      <c r="P49" s="41">
        <f t="shared" si="2"/>
        <v>45098.3333333333</v>
      </c>
    </row>
    <row r="50" s="23" customFormat="1" ht="28.8" spans="1:16">
      <c r="A50" s="23">
        <v>50</v>
      </c>
      <c r="B50" s="101">
        <v>45094</v>
      </c>
      <c r="C50" s="139" t="s">
        <v>16</v>
      </c>
      <c r="D50" s="130">
        <v>6</v>
      </c>
      <c r="E50" s="145"/>
      <c r="F50" s="24"/>
      <c r="G50" s="7"/>
      <c r="H50">
        <v>38</v>
      </c>
      <c r="I50">
        <v>33</v>
      </c>
      <c r="J50" s="7">
        <v>36</v>
      </c>
      <c r="K50" s="24">
        <v>22</v>
      </c>
      <c r="L50" s="166">
        <v>20</v>
      </c>
      <c r="M50" s="7">
        <v>21</v>
      </c>
      <c r="N50" s="39">
        <f t="shared" si="3"/>
        <v>21</v>
      </c>
      <c r="O50" s="40">
        <f t="shared" si="4"/>
        <v>45074</v>
      </c>
      <c r="P50" s="41">
        <f t="shared" si="2"/>
        <v>45099</v>
      </c>
    </row>
    <row r="51" s="23" customFormat="1" ht="28.8" spans="1:16">
      <c r="A51" s="23">
        <v>92</v>
      </c>
      <c r="B51" s="101">
        <v>45095</v>
      </c>
      <c r="C51" s="139" t="s">
        <v>31</v>
      </c>
      <c r="D51" s="130">
        <v>9</v>
      </c>
      <c r="E51" s="145"/>
      <c r="F51" s="24"/>
      <c r="G51" s="7"/>
      <c r="H51">
        <v>39</v>
      </c>
      <c r="I51">
        <v>39</v>
      </c>
      <c r="J51" s="7">
        <v>39</v>
      </c>
      <c r="K51" s="24">
        <v>22</v>
      </c>
      <c r="L51" s="167">
        <v>22</v>
      </c>
      <c r="M51" s="7">
        <v>22</v>
      </c>
      <c r="N51" s="39">
        <f t="shared" si="3"/>
        <v>22</v>
      </c>
      <c r="O51" s="40">
        <f t="shared" si="4"/>
        <v>45074</v>
      </c>
      <c r="P51" s="41">
        <f t="shared" si="2"/>
        <v>45099</v>
      </c>
    </row>
    <row r="52" s="23" customFormat="1" ht="28.8" spans="1:16">
      <c r="A52" s="23">
        <v>95</v>
      </c>
      <c r="B52" s="101">
        <v>45095</v>
      </c>
      <c r="C52" s="139" t="s">
        <v>31</v>
      </c>
      <c r="D52" s="130">
        <v>10</v>
      </c>
      <c r="E52" s="159"/>
      <c r="F52" s="143"/>
      <c r="G52" s="155"/>
      <c r="H52" s="24">
        <v>37</v>
      </c>
      <c r="I52" s="156">
        <v>37</v>
      </c>
      <c r="J52" s="7">
        <v>37</v>
      </c>
      <c r="K52" s="139">
        <v>22</v>
      </c>
      <c r="L52" s="167">
        <v>22</v>
      </c>
      <c r="M52" s="7">
        <v>22</v>
      </c>
      <c r="N52" s="39">
        <f t="shared" si="3"/>
        <v>22</v>
      </c>
      <c r="O52" s="40">
        <f t="shared" si="4"/>
        <v>45074</v>
      </c>
      <c r="P52" s="41">
        <f t="shared" si="2"/>
        <v>45099</v>
      </c>
    </row>
    <row r="53" s="23" customFormat="1" ht="28.8" spans="1:16">
      <c r="A53" s="23">
        <v>42</v>
      </c>
      <c r="B53" s="101">
        <v>45094</v>
      </c>
      <c r="C53" s="139" t="s">
        <v>16</v>
      </c>
      <c r="D53" s="130">
        <v>6</v>
      </c>
      <c r="E53" s="159"/>
      <c r="F53" s="156"/>
      <c r="G53" s="155"/>
      <c r="H53" s="24">
        <v>36</v>
      </c>
      <c r="I53" s="143">
        <v>39</v>
      </c>
      <c r="J53" s="155">
        <v>31</v>
      </c>
      <c r="K53" s="139">
        <v>21</v>
      </c>
      <c r="L53" s="166">
        <v>22</v>
      </c>
      <c r="M53" s="7">
        <v>19</v>
      </c>
      <c r="N53" s="39">
        <f t="shared" si="3"/>
        <v>20.6666666666667</v>
      </c>
      <c r="O53" s="40">
        <f t="shared" si="4"/>
        <v>45074.3333333333</v>
      </c>
      <c r="P53" s="41">
        <f t="shared" si="2"/>
        <v>45099.3333333333</v>
      </c>
    </row>
    <row r="54" s="23" customFormat="1" ht="28.8" spans="1:16">
      <c r="A54" s="23">
        <v>45</v>
      </c>
      <c r="B54" s="101">
        <v>45094</v>
      </c>
      <c r="C54" s="139" t="s">
        <v>16</v>
      </c>
      <c r="D54" s="130">
        <v>5</v>
      </c>
      <c r="E54" s="159"/>
      <c r="F54" s="143"/>
      <c r="G54" s="155"/>
      <c r="H54" s="24">
        <v>35</v>
      </c>
      <c r="I54" s="156">
        <v>34</v>
      </c>
      <c r="J54" s="7">
        <v>36</v>
      </c>
      <c r="K54" s="139">
        <v>21</v>
      </c>
      <c r="L54" s="166">
        <v>20</v>
      </c>
      <c r="M54" s="7">
        <v>21</v>
      </c>
      <c r="N54" s="39">
        <f t="shared" si="3"/>
        <v>20.6666666666667</v>
      </c>
      <c r="O54" s="40">
        <f t="shared" si="4"/>
        <v>45074.3333333333</v>
      </c>
      <c r="P54" s="41">
        <f t="shared" si="2"/>
        <v>45099.3333333333</v>
      </c>
    </row>
    <row r="55" s="23" customFormat="1" ht="28.8" spans="1:16">
      <c r="A55" s="23">
        <v>46</v>
      </c>
      <c r="B55" s="101">
        <v>45094</v>
      </c>
      <c r="C55" s="139" t="s">
        <v>16</v>
      </c>
      <c r="D55" s="130">
        <v>5</v>
      </c>
      <c r="E55" s="159"/>
      <c r="F55" s="156"/>
      <c r="G55" s="155"/>
      <c r="H55" s="24">
        <v>36</v>
      </c>
      <c r="I55" s="143">
        <v>34</v>
      </c>
      <c r="J55" s="155">
        <v>36</v>
      </c>
      <c r="K55" s="139">
        <v>21</v>
      </c>
      <c r="L55" s="166">
        <v>20</v>
      </c>
      <c r="M55" s="7">
        <v>21</v>
      </c>
      <c r="N55" s="39">
        <f t="shared" si="3"/>
        <v>20.6666666666667</v>
      </c>
      <c r="O55" s="40">
        <f t="shared" si="4"/>
        <v>45074.3333333333</v>
      </c>
      <c r="P55" s="41">
        <f t="shared" si="2"/>
        <v>45099.3333333333</v>
      </c>
    </row>
    <row r="56" s="23" customFormat="1" ht="28.8" spans="1:16">
      <c r="A56" s="23">
        <v>54</v>
      </c>
      <c r="B56" s="101">
        <v>45094</v>
      </c>
      <c r="C56" s="139" t="s">
        <v>16</v>
      </c>
      <c r="D56" s="130">
        <v>7</v>
      </c>
      <c r="E56" s="159"/>
      <c r="F56" s="156"/>
      <c r="G56" s="155"/>
      <c r="H56" s="24">
        <v>35</v>
      </c>
      <c r="I56" s="143">
        <v>34</v>
      </c>
      <c r="J56" s="155">
        <v>36</v>
      </c>
      <c r="K56" s="139">
        <v>21</v>
      </c>
      <c r="L56" s="166">
        <v>20</v>
      </c>
      <c r="M56" s="7">
        <v>21</v>
      </c>
      <c r="N56" s="39">
        <f t="shared" si="3"/>
        <v>20.6666666666667</v>
      </c>
      <c r="O56" s="40">
        <f t="shared" si="4"/>
        <v>45074.3333333333</v>
      </c>
      <c r="P56" s="41">
        <f t="shared" si="2"/>
        <v>45099.3333333333</v>
      </c>
    </row>
    <row r="57" s="23" customFormat="1" ht="28.8" spans="1:16">
      <c r="A57" s="23">
        <v>78</v>
      </c>
      <c r="B57" s="101">
        <v>45095</v>
      </c>
      <c r="C57" s="139" t="s">
        <v>31</v>
      </c>
      <c r="D57" s="130">
        <v>5</v>
      </c>
      <c r="E57" s="159"/>
      <c r="G57" s="7"/>
      <c r="H57" s="143">
        <v>36</v>
      </c>
      <c r="I57" s="156">
        <v>38</v>
      </c>
      <c r="J57" s="155">
        <v>37</v>
      </c>
      <c r="K57" s="139">
        <v>21</v>
      </c>
      <c r="L57" s="166">
        <v>22</v>
      </c>
      <c r="M57" s="7">
        <v>22</v>
      </c>
      <c r="N57" s="39">
        <f t="shared" si="3"/>
        <v>21.6666666666667</v>
      </c>
      <c r="O57" s="40">
        <f t="shared" si="4"/>
        <v>45074.3333333333</v>
      </c>
      <c r="P57" s="41">
        <f t="shared" si="2"/>
        <v>45099.3333333333</v>
      </c>
    </row>
    <row r="58" s="23" customFormat="1" ht="28.8" spans="1:16">
      <c r="A58" s="23">
        <v>98</v>
      </c>
      <c r="B58" s="101">
        <v>45095</v>
      </c>
      <c r="C58" s="139" t="s">
        <v>31</v>
      </c>
      <c r="D58" s="130">
        <v>9</v>
      </c>
      <c r="E58" s="159"/>
      <c r="F58" s="156"/>
      <c r="G58" s="155"/>
      <c r="H58" s="24">
        <v>40</v>
      </c>
      <c r="I58" s="143">
        <v>36</v>
      </c>
      <c r="J58" s="155">
        <v>40</v>
      </c>
      <c r="K58" s="139">
        <v>22</v>
      </c>
      <c r="L58" s="166">
        <v>21</v>
      </c>
      <c r="M58" s="7">
        <v>22</v>
      </c>
      <c r="N58" s="39">
        <f t="shared" si="3"/>
        <v>21.6666666666667</v>
      </c>
      <c r="O58" s="40">
        <f t="shared" si="4"/>
        <v>45074.3333333333</v>
      </c>
      <c r="P58" s="41">
        <f t="shared" si="2"/>
        <v>45099.3333333333</v>
      </c>
    </row>
    <row r="59" s="23" customFormat="1" ht="28.8" spans="1:16">
      <c r="A59" s="23">
        <v>40</v>
      </c>
      <c r="B59" s="101">
        <v>45094</v>
      </c>
      <c r="C59" s="139" t="s">
        <v>16</v>
      </c>
      <c r="D59" s="130">
        <v>4</v>
      </c>
      <c r="E59" s="159"/>
      <c r="F59" s="156"/>
      <c r="G59" s="155"/>
      <c r="H59" s="24">
        <v>35</v>
      </c>
      <c r="I59" s="143">
        <v>33</v>
      </c>
      <c r="J59" s="155">
        <v>33</v>
      </c>
      <c r="K59" s="139">
        <v>21</v>
      </c>
      <c r="L59" s="166">
        <v>20</v>
      </c>
      <c r="M59" s="7">
        <v>20</v>
      </c>
      <c r="N59" s="39">
        <f t="shared" si="3"/>
        <v>20.3333333333333</v>
      </c>
      <c r="O59" s="40">
        <f t="shared" si="4"/>
        <v>45074.6666666667</v>
      </c>
      <c r="P59" s="41">
        <f t="shared" si="2"/>
        <v>45099.6666666667</v>
      </c>
    </row>
    <row r="60" s="23" customFormat="1" ht="28.8" spans="1:16">
      <c r="A60" s="23">
        <v>44</v>
      </c>
      <c r="B60" s="101">
        <v>45094</v>
      </c>
      <c r="C60" s="139" t="s">
        <v>16</v>
      </c>
      <c r="D60" s="130">
        <v>5</v>
      </c>
      <c r="E60" s="145"/>
      <c r="G60" s="7"/>
      <c r="H60" s="24">
        <v>33</v>
      </c>
      <c r="I60" s="156">
        <v>32</v>
      </c>
      <c r="J60" s="7">
        <v>36</v>
      </c>
      <c r="K60" s="83">
        <v>20</v>
      </c>
      <c r="L60" s="166">
        <v>19</v>
      </c>
      <c r="M60" s="7">
        <v>21</v>
      </c>
      <c r="N60" s="39">
        <f t="shared" si="3"/>
        <v>20</v>
      </c>
      <c r="O60" s="40">
        <f t="shared" si="4"/>
        <v>45075</v>
      </c>
      <c r="P60" s="41">
        <f t="shared" si="2"/>
        <v>45100</v>
      </c>
    </row>
    <row r="61" s="23" customFormat="1" ht="28.8" spans="1:16">
      <c r="A61" s="23">
        <v>51</v>
      </c>
      <c r="B61" s="101">
        <v>45094</v>
      </c>
      <c r="C61" s="139" t="s">
        <v>16</v>
      </c>
      <c r="D61" s="130">
        <v>3</v>
      </c>
      <c r="E61" s="159"/>
      <c r="F61" s="143"/>
      <c r="G61" s="155"/>
      <c r="H61" s="23">
        <v>34</v>
      </c>
      <c r="I61" s="23">
        <v>33</v>
      </c>
      <c r="J61" s="7">
        <v>34</v>
      </c>
      <c r="K61" s="139">
        <v>20</v>
      </c>
      <c r="L61" s="166">
        <v>20</v>
      </c>
      <c r="M61" s="7">
        <v>20</v>
      </c>
      <c r="N61" s="39">
        <f t="shared" si="3"/>
        <v>20</v>
      </c>
      <c r="O61" s="40">
        <f t="shared" si="4"/>
        <v>45075</v>
      </c>
      <c r="P61" s="41">
        <f t="shared" si="2"/>
        <v>45100</v>
      </c>
    </row>
    <row r="62" s="23" customFormat="1" ht="28.8" spans="1:16">
      <c r="A62" s="23">
        <v>75</v>
      </c>
      <c r="B62" s="101">
        <v>45095</v>
      </c>
      <c r="C62" s="139" t="s">
        <v>31</v>
      </c>
      <c r="D62" s="130">
        <v>5</v>
      </c>
      <c r="E62" s="159"/>
      <c r="F62" s="156"/>
      <c r="G62" s="155"/>
      <c r="H62" s="24">
        <v>34</v>
      </c>
      <c r="I62" s="143">
        <v>36</v>
      </c>
      <c r="J62" s="155">
        <v>37</v>
      </c>
      <c r="K62" s="139">
        <v>20</v>
      </c>
      <c r="L62" s="166">
        <v>21</v>
      </c>
      <c r="M62" s="7">
        <v>22</v>
      </c>
      <c r="N62" s="39">
        <f t="shared" si="3"/>
        <v>21</v>
      </c>
      <c r="O62" s="40">
        <f t="shared" si="4"/>
        <v>45075</v>
      </c>
      <c r="P62" s="41">
        <f t="shared" si="2"/>
        <v>45100</v>
      </c>
    </row>
    <row r="63" s="23" customFormat="1" ht="28.8" spans="1:16">
      <c r="A63" s="23">
        <v>90</v>
      </c>
      <c r="B63" s="101">
        <v>45095</v>
      </c>
      <c r="C63" s="139" t="s">
        <v>31</v>
      </c>
      <c r="D63" s="130">
        <v>7</v>
      </c>
      <c r="E63" s="159"/>
      <c r="F63" s="156"/>
      <c r="G63" s="155"/>
      <c r="H63" s="24">
        <v>35</v>
      </c>
      <c r="I63" s="143">
        <v>37</v>
      </c>
      <c r="J63" s="155">
        <v>34</v>
      </c>
      <c r="K63" s="139">
        <v>21</v>
      </c>
      <c r="L63" s="167">
        <v>22</v>
      </c>
      <c r="M63" s="7">
        <v>20</v>
      </c>
      <c r="N63" s="39">
        <f t="shared" si="3"/>
        <v>21</v>
      </c>
      <c r="O63" s="40">
        <f t="shared" si="4"/>
        <v>45075</v>
      </c>
      <c r="P63" s="41">
        <f t="shared" si="2"/>
        <v>45100</v>
      </c>
    </row>
    <row r="64" s="23" customFormat="1" ht="28.8" spans="1:16">
      <c r="A64" s="23">
        <v>91</v>
      </c>
      <c r="B64" s="101">
        <v>45095</v>
      </c>
      <c r="C64" s="139" t="s">
        <v>31</v>
      </c>
      <c r="D64" s="130">
        <v>5</v>
      </c>
      <c r="E64" s="159"/>
      <c r="F64" s="156"/>
      <c r="G64" s="155"/>
      <c r="H64" s="24">
        <v>36</v>
      </c>
      <c r="I64" s="143">
        <v>36</v>
      </c>
      <c r="J64" s="155">
        <v>36</v>
      </c>
      <c r="K64" s="139">
        <v>21</v>
      </c>
      <c r="L64" s="166">
        <v>21</v>
      </c>
      <c r="M64" s="7">
        <v>21</v>
      </c>
      <c r="N64" s="39">
        <f t="shared" si="3"/>
        <v>21</v>
      </c>
      <c r="O64" s="40">
        <f t="shared" si="4"/>
        <v>45075</v>
      </c>
      <c r="P64" s="41">
        <f t="shared" si="2"/>
        <v>45100</v>
      </c>
    </row>
    <row r="65" s="23" customFormat="1" ht="28.8" spans="1:16">
      <c r="A65" s="23">
        <v>37</v>
      </c>
      <c r="B65" s="101">
        <v>45094</v>
      </c>
      <c r="C65" s="139" t="s">
        <v>16</v>
      </c>
      <c r="D65" s="130">
        <v>5</v>
      </c>
      <c r="E65" s="159"/>
      <c r="F65" s="143"/>
      <c r="G65" s="155"/>
      <c r="H65" s="24">
        <v>28</v>
      </c>
      <c r="I65" s="24">
        <v>31</v>
      </c>
      <c r="J65" s="7">
        <v>39</v>
      </c>
      <c r="K65" s="139">
        <v>18</v>
      </c>
      <c r="L65" s="166">
        <v>19</v>
      </c>
      <c r="M65" s="7">
        <v>22</v>
      </c>
      <c r="N65" s="39">
        <f t="shared" si="3"/>
        <v>19.6666666666667</v>
      </c>
      <c r="O65" s="40">
        <f t="shared" si="4"/>
        <v>45075.3333333333</v>
      </c>
      <c r="P65" s="41">
        <f t="shared" si="2"/>
        <v>45100.3333333333</v>
      </c>
    </row>
    <row r="66" s="23" customFormat="1" ht="28.8" spans="1:16">
      <c r="A66" s="23">
        <v>38</v>
      </c>
      <c r="B66" s="101">
        <v>45094</v>
      </c>
      <c r="C66" s="139" t="s">
        <v>16</v>
      </c>
      <c r="D66" s="130">
        <v>5</v>
      </c>
      <c r="E66" s="159"/>
      <c r="F66" s="156"/>
      <c r="G66" s="155"/>
      <c r="H66" s="24">
        <v>31</v>
      </c>
      <c r="I66" s="143">
        <v>34</v>
      </c>
      <c r="J66" s="155">
        <v>34</v>
      </c>
      <c r="K66" s="139">
        <v>19</v>
      </c>
      <c r="L66" s="166">
        <v>20</v>
      </c>
      <c r="M66" s="7">
        <v>20</v>
      </c>
      <c r="N66" s="39">
        <f t="shared" si="3"/>
        <v>19.6666666666667</v>
      </c>
      <c r="O66" s="40">
        <f t="shared" si="4"/>
        <v>45075.3333333333</v>
      </c>
      <c r="P66" s="41">
        <f t="shared" ref="P66:P97" si="5">O66+25</f>
        <v>45100.3333333333</v>
      </c>
    </row>
    <row r="67" s="23" customFormat="1" ht="28.8" spans="1:16">
      <c r="A67" s="23">
        <v>60</v>
      </c>
      <c r="B67" s="101">
        <v>45094</v>
      </c>
      <c r="C67" s="139" t="s">
        <v>41</v>
      </c>
      <c r="D67" s="130">
        <v>5</v>
      </c>
      <c r="E67" s="145"/>
      <c r="G67" s="7"/>
      <c r="H67">
        <v>28</v>
      </c>
      <c r="I67">
        <v>34</v>
      </c>
      <c r="J67" s="7">
        <v>36</v>
      </c>
      <c r="K67" s="83">
        <v>18</v>
      </c>
      <c r="L67" s="166">
        <v>20</v>
      </c>
      <c r="M67" s="7">
        <v>21</v>
      </c>
      <c r="N67" s="39">
        <f t="shared" si="3"/>
        <v>19.6666666666667</v>
      </c>
      <c r="O67" s="40">
        <f t="shared" si="4"/>
        <v>45075.3333333333</v>
      </c>
      <c r="P67" s="41">
        <f t="shared" si="5"/>
        <v>45100.3333333333</v>
      </c>
    </row>
    <row r="68" s="23" customFormat="1" ht="28.8" spans="1:16">
      <c r="A68" s="23">
        <v>102</v>
      </c>
      <c r="B68" s="101">
        <v>45095</v>
      </c>
      <c r="C68" s="139" t="s">
        <v>31</v>
      </c>
      <c r="D68" s="130">
        <v>5</v>
      </c>
      <c r="E68" s="145"/>
      <c r="F68" s="24"/>
      <c r="G68" s="7"/>
      <c r="H68" s="24">
        <v>39</v>
      </c>
      <c r="I68" s="156">
        <v>34</v>
      </c>
      <c r="J68" s="7">
        <v>33</v>
      </c>
      <c r="K68" s="83">
        <v>22</v>
      </c>
      <c r="L68" s="167">
        <v>20</v>
      </c>
      <c r="M68" s="7">
        <v>20</v>
      </c>
      <c r="N68" s="39">
        <f t="shared" si="3"/>
        <v>20.6666666666667</v>
      </c>
      <c r="O68" s="40">
        <f t="shared" si="4"/>
        <v>45075.3333333333</v>
      </c>
      <c r="P68" s="41">
        <f t="shared" si="5"/>
        <v>45100.3333333333</v>
      </c>
    </row>
    <row r="69" s="23" customFormat="1" ht="28.8" spans="1:16">
      <c r="A69" s="23">
        <v>15</v>
      </c>
      <c r="B69" s="101">
        <v>45094</v>
      </c>
      <c r="C69" s="139" t="s">
        <v>16</v>
      </c>
      <c r="D69" s="130">
        <v>5</v>
      </c>
      <c r="E69" s="159"/>
      <c r="F69" s="156"/>
      <c r="G69" s="155"/>
      <c r="H69" s="24">
        <v>32</v>
      </c>
      <c r="I69" s="143">
        <v>30</v>
      </c>
      <c r="J69" s="155">
        <v>34</v>
      </c>
      <c r="K69" s="139">
        <v>19</v>
      </c>
      <c r="L69" s="166">
        <v>19</v>
      </c>
      <c r="M69" s="7">
        <v>20</v>
      </c>
      <c r="N69" s="39">
        <f t="shared" si="3"/>
        <v>19.3333333333333</v>
      </c>
      <c r="O69" s="40">
        <f t="shared" si="4"/>
        <v>45075.6666666667</v>
      </c>
      <c r="P69" s="41">
        <f t="shared" si="5"/>
        <v>45100.6666666667</v>
      </c>
    </row>
    <row r="70" s="23" customFormat="1" ht="28.8" spans="1:16">
      <c r="A70" s="23">
        <v>65</v>
      </c>
      <c r="B70" s="101">
        <v>45095</v>
      </c>
      <c r="C70" s="139" t="s">
        <v>31</v>
      </c>
      <c r="D70" s="130">
        <v>8</v>
      </c>
      <c r="E70" s="159"/>
      <c r="F70" s="156"/>
      <c r="G70" s="155"/>
      <c r="H70" s="24">
        <v>32</v>
      </c>
      <c r="I70" s="143">
        <v>36</v>
      </c>
      <c r="J70" s="155">
        <v>35</v>
      </c>
      <c r="K70" s="139">
        <v>19</v>
      </c>
      <c r="L70" s="166">
        <v>21</v>
      </c>
      <c r="M70" s="7">
        <v>21</v>
      </c>
      <c r="N70" s="39">
        <f t="shared" si="3"/>
        <v>20.3333333333333</v>
      </c>
      <c r="O70" s="40">
        <f t="shared" si="4"/>
        <v>45075.6666666667</v>
      </c>
      <c r="P70" s="41">
        <f t="shared" si="5"/>
        <v>45100.6666666667</v>
      </c>
    </row>
    <row r="71" s="23" customFormat="1" ht="28.8" spans="1:16">
      <c r="A71" s="23">
        <v>1</v>
      </c>
      <c r="B71" s="101">
        <v>45094</v>
      </c>
      <c r="C71" s="139" t="s">
        <v>16</v>
      </c>
      <c r="D71" s="130">
        <v>4</v>
      </c>
      <c r="E71" s="159"/>
      <c r="G71" s="155"/>
      <c r="H71" s="24">
        <v>30</v>
      </c>
      <c r="I71" s="143">
        <v>30</v>
      </c>
      <c r="J71" s="155">
        <v>31</v>
      </c>
      <c r="K71" s="139">
        <v>19</v>
      </c>
      <c r="L71" s="166">
        <v>19</v>
      </c>
      <c r="M71" s="7">
        <v>19</v>
      </c>
      <c r="N71" s="39">
        <f t="shared" si="3"/>
        <v>19</v>
      </c>
      <c r="O71" s="40">
        <f t="shared" si="4"/>
        <v>45076</v>
      </c>
      <c r="P71" s="41">
        <f t="shared" si="5"/>
        <v>45101</v>
      </c>
    </row>
    <row r="72" s="23" customFormat="1" ht="28.8" spans="1:16">
      <c r="A72" s="23">
        <v>20</v>
      </c>
      <c r="B72" s="101">
        <v>45094</v>
      </c>
      <c r="C72" s="139" t="s">
        <v>16</v>
      </c>
      <c r="D72" s="130">
        <v>4</v>
      </c>
      <c r="E72" s="145"/>
      <c r="G72" s="7"/>
      <c r="H72">
        <v>32</v>
      </c>
      <c r="I72" s="156">
        <v>29</v>
      </c>
      <c r="J72" s="7">
        <v>33</v>
      </c>
      <c r="K72" s="83">
        <v>19</v>
      </c>
      <c r="L72" s="166">
        <v>18</v>
      </c>
      <c r="M72" s="7">
        <v>20</v>
      </c>
      <c r="N72" s="39">
        <f t="shared" si="3"/>
        <v>19</v>
      </c>
      <c r="O72" s="40">
        <f t="shared" si="4"/>
        <v>45076</v>
      </c>
      <c r="P72" s="41">
        <f t="shared" si="5"/>
        <v>45101</v>
      </c>
    </row>
    <row r="73" s="23" customFormat="1" ht="28.8" spans="1:16">
      <c r="A73" s="23">
        <v>43</v>
      </c>
      <c r="B73" s="101">
        <v>45094</v>
      </c>
      <c r="C73" s="139" t="s">
        <v>16</v>
      </c>
      <c r="D73" s="130">
        <v>5</v>
      </c>
      <c r="E73" s="145"/>
      <c r="G73" s="7"/>
      <c r="H73" s="24">
        <v>31</v>
      </c>
      <c r="I73" s="156">
        <v>30</v>
      </c>
      <c r="J73" s="7">
        <v>30</v>
      </c>
      <c r="K73" s="83">
        <v>19</v>
      </c>
      <c r="L73" s="166">
        <v>19</v>
      </c>
      <c r="M73" s="7">
        <v>19</v>
      </c>
      <c r="N73" s="39">
        <f t="shared" ref="N73:N104" si="6">SUM(K73:M73)/3</f>
        <v>19</v>
      </c>
      <c r="O73" s="40">
        <f t="shared" si="4"/>
        <v>45076</v>
      </c>
      <c r="P73" s="41">
        <f t="shared" si="5"/>
        <v>45101</v>
      </c>
    </row>
    <row r="74" s="23" customFormat="1" ht="28.8" spans="1:16">
      <c r="A74" s="23">
        <v>79</v>
      </c>
      <c r="B74" s="101">
        <v>45095</v>
      </c>
      <c r="C74" s="139" t="s">
        <v>31</v>
      </c>
      <c r="D74" s="130">
        <v>7</v>
      </c>
      <c r="E74" s="159"/>
      <c r="F74" s="156"/>
      <c r="G74" s="155"/>
      <c r="H74" s="24">
        <v>30</v>
      </c>
      <c r="I74" s="143">
        <v>34</v>
      </c>
      <c r="J74" s="155">
        <v>36</v>
      </c>
      <c r="K74" s="139">
        <v>19</v>
      </c>
      <c r="L74" s="166">
        <v>20</v>
      </c>
      <c r="M74" s="7">
        <v>21</v>
      </c>
      <c r="N74" s="39">
        <f t="shared" si="6"/>
        <v>20</v>
      </c>
      <c r="O74" s="40">
        <f t="shared" si="4"/>
        <v>45076</v>
      </c>
      <c r="P74" s="41">
        <f t="shared" si="5"/>
        <v>45101</v>
      </c>
    </row>
    <row r="75" s="23" customFormat="1" ht="28.8" spans="1:16">
      <c r="A75" s="23">
        <v>16</v>
      </c>
      <c r="B75" s="101">
        <v>45094</v>
      </c>
      <c r="C75" s="139" t="s">
        <v>16</v>
      </c>
      <c r="D75" s="130">
        <v>4</v>
      </c>
      <c r="E75" s="159"/>
      <c r="F75" s="156"/>
      <c r="G75" s="155"/>
      <c r="H75" s="24">
        <v>28</v>
      </c>
      <c r="I75" s="143">
        <v>30</v>
      </c>
      <c r="J75" s="155">
        <v>32</v>
      </c>
      <c r="K75" s="139">
        <v>18</v>
      </c>
      <c r="L75" s="166">
        <v>19</v>
      </c>
      <c r="M75" s="7">
        <v>19</v>
      </c>
      <c r="N75" s="39">
        <f t="shared" si="6"/>
        <v>18.6666666666667</v>
      </c>
      <c r="O75" s="40">
        <f t="shared" si="4"/>
        <v>45076.3333333333</v>
      </c>
      <c r="P75" s="41">
        <f t="shared" si="5"/>
        <v>45101.3333333333</v>
      </c>
    </row>
    <row r="76" s="23" customFormat="1" ht="28.8" spans="1:16">
      <c r="A76" s="23">
        <v>66</v>
      </c>
      <c r="B76" s="101">
        <v>45095</v>
      </c>
      <c r="C76" s="139" t="s">
        <v>31</v>
      </c>
      <c r="D76" s="130">
        <v>4</v>
      </c>
      <c r="E76" s="145"/>
      <c r="G76" s="7"/>
      <c r="H76" s="143">
        <v>32</v>
      </c>
      <c r="I76" s="143">
        <v>30</v>
      </c>
      <c r="J76" s="155">
        <v>35</v>
      </c>
      <c r="K76" s="139">
        <v>19</v>
      </c>
      <c r="L76" s="166">
        <v>19</v>
      </c>
      <c r="M76" s="7">
        <v>21</v>
      </c>
      <c r="N76" s="39">
        <f t="shared" si="6"/>
        <v>19.6666666666667</v>
      </c>
      <c r="O76" s="40">
        <f t="shared" si="4"/>
        <v>45076.3333333333</v>
      </c>
      <c r="P76" s="41">
        <f t="shared" si="5"/>
        <v>45101.3333333333</v>
      </c>
    </row>
    <row r="77" s="23" customFormat="1" ht="28.8" spans="1:16">
      <c r="A77" s="23">
        <v>68</v>
      </c>
      <c r="B77" s="101">
        <v>45095</v>
      </c>
      <c r="C77" s="139" t="s">
        <v>31</v>
      </c>
      <c r="D77" s="130">
        <v>5</v>
      </c>
      <c r="E77" s="159"/>
      <c r="G77" s="7"/>
      <c r="H77" s="143">
        <v>32</v>
      </c>
      <c r="I77" s="143">
        <v>33</v>
      </c>
      <c r="J77" s="155">
        <v>34</v>
      </c>
      <c r="K77" s="139">
        <v>19</v>
      </c>
      <c r="L77" s="166">
        <v>20</v>
      </c>
      <c r="M77" s="7">
        <v>20</v>
      </c>
      <c r="N77" s="39">
        <f t="shared" si="6"/>
        <v>19.6666666666667</v>
      </c>
      <c r="O77" s="40">
        <f t="shared" si="4"/>
        <v>45076.3333333333</v>
      </c>
      <c r="P77" s="41">
        <f t="shared" si="5"/>
        <v>45101.3333333333</v>
      </c>
    </row>
    <row r="78" s="23" customFormat="1" ht="28.8" spans="1:16">
      <c r="A78" s="23">
        <v>69</v>
      </c>
      <c r="B78" s="101">
        <v>45095</v>
      </c>
      <c r="C78" s="139" t="s">
        <v>31</v>
      </c>
      <c r="D78" s="130">
        <v>5</v>
      </c>
      <c r="E78" s="159"/>
      <c r="F78" s="156"/>
      <c r="G78" s="155"/>
      <c r="H78" s="24">
        <v>31</v>
      </c>
      <c r="I78" s="143">
        <v>35</v>
      </c>
      <c r="J78" s="155">
        <v>32</v>
      </c>
      <c r="K78" s="139">
        <v>19</v>
      </c>
      <c r="L78" s="166">
        <v>21</v>
      </c>
      <c r="M78" s="7">
        <v>19</v>
      </c>
      <c r="N78" s="39">
        <f t="shared" si="6"/>
        <v>19.6666666666667</v>
      </c>
      <c r="O78" s="40">
        <f t="shared" ref="O78:O109" si="7">B78-N78+1</f>
        <v>45076.3333333333</v>
      </c>
      <c r="P78" s="41">
        <f t="shared" si="5"/>
        <v>45101.3333333333</v>
      </c>
    </row>
    <row r="79" s="23" customFormat="1" ht="28.8" spans="1:16">
      <c r="A79" s="23">
        <v>76</v>
      </c>
      <c r="B79" s="101">
        <v>45095</v>
      </c>
      <c r="C79" s="139" t="s">
        <v>31</v>
      </c>
      <c r="D79" s="130">
        <v>6</v>
      </c>
      <c r="E79" s="159"/>
      <c r="F79" s="156"/>
      <c r="G79" s="143"/>
      <c r="H79" s="144">
        <v>30</v>
      </c>
      <c r="I79" s="143">
        <v>32</v>
      </c>
      <c r="J79" s="155">
        <v>35</v>
      </c>
      <c r="K79" s="139">
        <v>19</v>
      </c>
      <c r="L79" s="166">
        <v>19</v>
      </c>
      <c r="M79" s="7">
        <v>21</v>
      </c>
      <c r="N79" s="39">
        <f t="shared" si="6"/>
        <v>19.6666666666667</v>
      </c>
      <c r="O79" s="40">
        <f t="shared" si="7"/>
        <v>45076.3333333333</v>
      </c>
      <c r="P79" s="41">
        <f t="shared" si="5"/>
        <v>45101.3333333333</v>
      </c>
    </row>
    <row r="80" s="23" customFormat="1" ht="28.8" spans="1:16">
      <c r="A80" s="23">
        <v>84</v>
      </c>
      <c r="B80" s="101">
        <v>45095</v>
      </c>
      <c r="C80" s="139" t="s">
        <v>31</v>
      </c>
      <c r="D80" s="130">
        <v>4</v>
      </c>
      <c r="E80" s="145"/>
      <c r="F80" s="24"/>
      <c r="G80" s="7"/>
      <c r="H80">
        <v>34</v>
      </c>
      <c r="I80">
        <v>33</v>
      </c>
      <c r="J80" s="7">
        <v>32</v>
      </c>
      <c r="K80" s="83">
        <v>20</v>
      </c>
      <c r="L80" s="166">
        <v>20</v>
      </c>
      <c r="M80" s="7">
        <v>19</v>
      </c>
      <c r="N80" s="39">
        <f t="shared" si="6"/>
        <v>19.6666666666667</v>
      </c>
      <c r="O80" s="40">
        <f t="shared" si="7"/>
        <v>45076.3333333333</v>
      </c>
      <c r="P80" s="41">
        <f t="shared" si="5"/>
        <v>45101.3333333333</v>
      </c>
    </row>
    <row r="81" s="23" customFormat="1" ht="28.8" spans="1:16">
      <c r="A81" s="23">
        <v>39</v>
      </c>
      <c r="B81" s="101">
        <v>45094</v>
      </c>
      <c r="C81" s="139" t="s">
        <v>16</v>
      </c>
      <c r="D81" s="130">
        <v>5</v>
      </c>
      <c r="E81" s="159"/>
      <c r="F81" s="156"/>
      <c r="G81" s="155"/>
      <c r="H81" s="24">
        <v>28</v>
      </c>
      <c r="I81" s="143">
        <v>30</v>
      </c>
      <c r="J81" s="155">
        <v>29</v>
      </c>
      <c r="K81" s="139">
        <v>18</v>
      </c>
      <c r="L81" s="166">
        <v>19</v>
      </c>
      <c r="M81" s="7">
        <v>18</v>
      </c>
      <c r="N81" s="39">
        <f t="shared" si="6"/>
        <v>18.3333333333333</v>
      </c>
      <c r="O81" s="40">
        <f t="shared" si="7"/>
        <v>45076.6666666667</v>
      </c>
      <c r="P81" s="41">
        <f t="shared" si="5"/>
        <v>45101.6666666667</v>
      </c>
    </row>
    <row r="82" s="23" customFormat="1" ht="28.8" spans="1:16">
      <c r="A82" s="23">
        <v>77</v>
      </c>
      <c r="B82" s="101">
        <v>45095</v>
      </c>
      <c r="C82" s="139" t="s">
        <v>31</v>
      </c>
      <c r="D82" s="130">
        <v>5</v>
      </c>
      <c r="E82" s="159"/>
      <c r="F82" s="143"/>
      <c r="G82" s="155"/>
      <c r="H82" s="24">
        <v>30</v>
      </c>
      <c r="I82" s="156">
        <v>32</v>
      </c>
      <c r="J82" s="7">
        <v>34</v>
      </c>
      <c r="K82" s="139">
        <v>19</v>
      </c>
      <c r="L82" s="166">
        <v>19</v>
      </c>
      <c r="M82" s="7">
        <v>20</v>
      </c>
      <c r="N82" s="39">
        <f t="shared" si="6"/>
        <v>19.3333333333333</v>
      </c>
      <c r="O82" s="40">
        <f t="shared" si="7"/>
        <v>45076.6666666667</v>
      </c>
      <c r="P82" s="41">
        <f t="shared" si="5"/>
        <v>45101.6666666667</v>
      </c>
    </row>
    <row r="83" s="23" customFormat="1" ht="28.8" spans="1:16">
      <c r="A83" s="23">
        <v>4</v>
      </c>
      <c r="B83" s="101">
        <v>45094</v>
      </c>
      <c r="C83" s="139" t="s">
        <v>16</v>
      </c>
      <c r="D83" s="130">
        <v>5</v>
      </c>
      <c r="E83" s="159"/>
      <c r="F83" s="156"/>
      <c r="G83" s="155"/>
      <c r="H83" s="24">
        <v>30</v>
      </c>
      <c r="I83" s="143">
        <v>28</v>
      </c>
      <c r="J83" s="155">
        <v>26</v>
      </c>
      <c r="K83" s="139">
        <v>19</v>
      </c>
      <c r="L83" s="166">
        <v>18</v>
      </c>
      <c r="M83" s="7">
        <v>17</v>
      </c>
      <c r="N83" s="39">
        <f t="shared" si="6"/>
        <v>18</v>
      </c>
      <c r="O83" s="40">
        <f t="shared" si="7"/>
        <v>45077</v>
      </c>
      <c r="P83" s="41">
        <f t="shared" si="5"/>
        <v>45102</v>
      </c>
    </row>
    <row r="84" s="23" customFormat="1" ht="28.8" spans="1:16">
      <c r="A84" s="23">
        <v>13</v>
      </c>
      <c r="B84" s="101">
        <v>45094</v>
      </c>
      <c r="C84" s="139" t="s">
        <v>16</v>
      </c>
      <c r="D84" s="130">
        <v>4</v>
      </c>
      <c r="E84" s="145"/>
      <c r="F84" s="24"/>
      <c r="G84" s="7"/>
      <c r="H84" s="24">
        <v>26</v>
      </c>
      <c r="I84">
        <v>28</v>
      </c>
      <c r="J84" s="7">
        <v>30</v>
      </c>
      <c r="K84" s="24">
        <v>17</v>
      </c>
      <c r="L84" s="166">
        <v>18</v>
      </c>
      <c r="M84" s="7">
        <v>19</v>
      </c>
      <c r="N84" s="39">
        <f t="shared" si="6"/>
        <v>18</v>
      </c>
      <c r="O84" s="40">
        <f t="shared" si="7"/>
        <v>45077</v>
      </c>
      <c r="P84" s="41">
        <f t="shared" si="5"/>
        <v>45102</v>
      </c>
    </row>
    <row r="85" s="23" customFormat="1" ht="28.8" spans="1:16">
      <c r="A85" s="23">
        <v>67</v>
      </c>
      <c r="B85" s="101">
        <v>45095</v>
      </c>
      <c r="C85" s="139" t="s">
        <v>31</v>
      </c>
      <c r="D85" s="130">
        <v>4</v>
      </c>
      <c r="E85" s="159"/>
      <c r="F85" s="143"/>
      <c r="G85" s="155"/>
      <c r="H85" s="23">
        <v>28</v>
      </c>
      <c r="I85" s="23">
        <v>30</v>
      </c>
      <c r="J85" s="7">
        <v>32</v>
      </c>
      <c r="K85" s="139">
        <v>18</v>
      </c>
      <c r="L85" s="166">
        <v>19</v>
      </c>
      <c r="M85" s="7">
        <v>19</v>
      </c>
      <c r="N85" s="39">
        <f t="shared" si="6"/>
        <v>18.6666666666667</v>
      </c>
      <c r="O85" s="40">
        <f t="shared" si="7"/>
        <v>45077.3333333333</v>
      </c>
      <c r="P85" s="41">
        <f t="shared" si="5"/>
        <v>45102.3333333333</v>
      </c>
    </row>
    <row r="86" s="23" customFormat="1" ht="28.8" spans="1:16">
      <c r="A86" s="23">
        <v>71</v>
      </c>
      <c r="B86" s="101">
        <v>45095</v>
      </c>
      <c r="C86" s="139" t="s">
        <v>31</v>
      </c>
      <c r="D86" s="130">
        <v>4</v>
      </c>
      <c r="E86" s="145"/>
      <c r="G86" s="7"/>
      <c r="H86" s="24">
        <v>28</v>
      </c>
      <c r="I86" s="156">
        <v>30</v>
      </c>
      <c r="J86" s="7">
        <v>31</v>
      </c>
      <c r="K86" s="83">
        <v>18</v>
      </c>
      <c r="L86" s="166">
        <v>19</v>
      </c>
      <c r="M86" s="7">
        <v>19</v>
      </c>
      <c r="N86" s="39">
        <f t="shared" si="6"/>
        <v>18.6666666666667</v>
      </c>
      <c r="O86" s="40">
        <f t="shared" si="7"/>
        <v>45077.3333333333</v>
      </c>
      <c r="P86" s="41">
        <f t="shared" si="5"/>
        <v>45102.3333333333</v>
      </c>
    </row>
    <row r="87" s="23" customFormat="1" ht="28.8" spans="1:16">
      <c r="A87" s="23">
        <v>73</v>
      </c>
      <c r="B87" s="101">
        <v>45095</v>
      </c>
      <c r="C87" s="139" t="s">
        <v>31</v>
      </c>
      <c r="D87" s="130">
        <v>5</v>
      </c>
      <c r="E87" s="159"/>
      <c r="F87" s="143"/>
      <c r="G87" s="155"/>
      <c r="H87" s="24">
        <v>28</v>
      </c>
      <c r="I87" s="156">
        <v>30</v>
      </c>
      <c r="J87" s="7">
        <v>32</v>
      </c>
      <c r="K87" s="139">
        <v>18</v>
      </c>
      <c r="L87" s="166">
        <v>19</v>
      </c>
      <c r="M87" s="7">
        <v>19</v>
      </c>
      <c r="N87" s="39">
        <f t="shared" si="6"/>
        <v>18.6666666666667</v>
      </c>
      <c r="O87" s="40">
        <f t="shared" si="7"/>
        <v>45077.3333333333</v>
      </c>
      <c r="P87" s="41">
        <f t="shared" si="5"/>
        <v>45102.3333333333</v>
      </c>
    </row>
    <row r="88" s="23" customFormat="1" ht="28.8" spans="1:16">
      <c r="A88" s="23">
        <v>85</v>
      </c>
      <c r="B88" s="101">
        <v>45095</v>
      </c>
      <c r="C88" s="139" t="s">
        <v>31</v>
      </c>
      <c r="D88" s="130">
        <v>5</v>
      </c>
      <c r="E88" s="159"/>
      <c r="F88" s="156"/>
      <c r="G88" s="155"/>
      <c r="H88" s="24">
        <v>30</v>
      </c>
      <c r="I88" s="143">
        <v>31</v>
      </c>
      <c r="J88" s="155">
        <v>28</v>
      </c>
      <c r="K88" s="139">
        <v>19</v>
      </c>
      <c r="L88" s="166">
        <v>19</v>
      </c>
      <c r="M88" s="7">
        <v>18</v>
      </c>
      <c r="N88" s="39">
        <f t="shared" si="6"/>
        <v>18.6666666666667</v>
      </c>
      <c r="O88" s="40">
        <f t="shared" si="7"/>
        <v>45077.3333333333</v>
      </c>
      <c r="P88" s="41">
        <f t="shared" si="5"/>
        <v>45102.3333333333</v>
      </c>
    </row>
    <row r="89" s="23" customFormat="1" ht="28.8" spans="1:16">
      <c r="A89" s="23">
        <v>86</v>
      </c>
      <c r="B89" s="101">
        <v>45095</v>
      </c>
      <c r="C89" s="139" t="s">
        <v>31</v>
      </c>
      <c r="D89" s="130">
        <v>5</v>
      </c>
      <c r="E89" s="145"/>
      <c r="G89" s="7"/>
      <c r="H89">
        <v>28</v>
      </c>
      <c r="I89">
        <v>30</v>
      </c>
      <c r="J89" s="7">
        <v>30</v>
      </c>
      <c r="K89" s="83">
        <v>18</v>
      </c>
      <c r="L89" s="167">
        <v>19</v>
      </c>
      <c r="M89" s="7">
        <v>19</v>
      </c>
      <c r="N89" s="39">
        <f t="shared" si="6"/>
        <v>18.6666666666667</v>
      </c>
      <c r="O89" s="40">
        <f t="shared" si="7"/>
        <v>45077.3333333333</v>
      </c>
      <c r="P89" s="41">
        <f t="shared" si="5"/>
        <v>45102.3333333333</v>
      </c>
    </row>
    <row r="90" s="23" customFormat="1" ht="28.8" spans="1:16">
      <c r="A90" s="23">
        <v>99</v>
      </c>
      <c r="B90" s="101">
        <v>45095</v>
      </c>
      <c r="C90" s="139" t="s">
        <v>31</v>
      </c>
      <c r="D90" s="130">
        <v>4</v>
      </c>
      <c r="E90" s="159"/>
      <c r="F90" s="156"/>
      <c r="G90" s="155"/>
      <c r="H90" s="24">
        <v>33</v>
      </c>
      <c r="I90" s="143">
        <v>26</v>
      </c>
      <c r="J90" s="155">
        <v>30</v>
      </c>
      <c r="K90" s="139">
        <v>20</v>
      </c>
      <c r="L90" s="166">
        <v>17</v>
      </c>
      <c r="M90" s="7">
        <v>19</v>
      </c>
      <c r="N90" s="39">
        <f t="shared" si="6"/>
        <v>18.6666666666667</v>
      </c>
      <c r="O90" s="40">
        <f t="shared" si="7"/>
        <v>45077.3333333333</v>
      </c>
      <c r="P90" s="41">
        <f t="shared" si="5"/>
        <v>45102.3333333333</v>
      </c>
    </row>
    <row r="91" s="23" customFormat="1" ht="28.8" spans="1:16">
      <c r="A91" s="23">
        <v>17</v>
      </c>
      <c r="B91" s="101">
        <v>45094</v>
      </c>
      <c r="C91" s="139" t="s">
        <v>16</v>
      </c>
      <c r="D91" s="130">
        <v>5</v>
      </c>
      <c r="E91" s="159"/>
      <c r="F91" s="156"/>
      <c r="G91" s="155"/>
      <c r="H91" s="24">
        <v>28</v>
      </c>
      <c r="I91" s="143">
        <v>26</v>
      </c>
      <c r="J91" s="155">
        <v>26</v>
      </c>
      <c r="K91" s="139">
        <v>18</v>
      </c>
      <c r="L91" s="166">
        <v>17</v>
      </c>
      <c r="M91" s="7">
        <v>17</v>
      </c>
      <c r="N91" s="39">
        <f t="shared" si="6"/>
        <v>17.3333333333333</v>
      </c>
      <c r="O91" s="40">
        <f t="shared" si="7"/>
        <v>45077.6666666667</v>
      </c>
      <c r="P91" s="41">
        <f t="shared" si="5"/>
        <v>45102.6666666667</v>
      </c>
    </row>
    <row r="92" s="23" customFormat="1" ht="28.8" spans="1:16">
      <c r="A92" s="23">
        <v>101</v>
      </c>
      <c r="B92" s="101">
        <v>45095</v>
      </c>
      <c r="C92" s="139" t="s">
        <v>31</v>
      </c>
      <c r="D92" s="130">
        <v>5</v>
      </c>
      <c r="E92" s="159"/>
      <c r="F92" s="156"/>
      <c r="G92" s="155"/>
      <c r="H92" s="24">
        <v>27</v>
      </c>
      <c r="I92" s="143">
        <v>33</v>
      </c>
      <c r="J92" s="155">
        <v>29</v>
      </c>
      <c r="K92" s="139">
        <v>18</v>
      </c>
      <c r="L92" s="166">
        <v>17</v>
      </c>
      <c r="M92" s="7">
        <v>20</v>
      </c>
      <c r="N92" s="39">
        <f t="shared" si="6"/>
        <v>18.3333333333333</v>
      </c>
      <c r="O92" s="40">
        <f t="shared" si="7"/>
        <v>45077.6666666667</v>
      </c>
      <c r="P92" s="41">
        <f t="shared" si="5"/>
        <v>45102.6666666667</v>
      </c>
    </row>
    <row r="93" s="23" customFormat="1" ht="28.8" spans="1:16">
      <c r="A93" s="23">
        <v>74</v>
      </c>
      <c r="B93" s="101">
        <v>45095</v>
      </c>
      <c r="C93" s="139" t="s">
        <v>31</v>
      </c>
      <c r="D93" s="130">
        <v>2</v>
      </c>
      <c r="E93" s="159"/>
      <c r="F93" s="156"/>
      <c r="G93" s="155"/>
      <c r="H93" s="24">
        <v>28</v>
      </c>
      <c r="I93" s="143">
        <v>26</v>
      </c>
      <c r="J93" s="155"/>
      <c r="K93" s="139">
        <v>18</v>
      </c>
      <c r="L93" s="166">
        <v>17</v>
      </c>
      <c r="M93" s="7"/>
      <c r="N93" s="39">
        <f>SUM(K93:M93)/2</f>
        <v>17.5</v>
      </c>
      <c r="O93" s="40">
        <f t="shared" si="7"/>
        <v>45078.5</v>
      </c>
      <c r="P93" s="41">
        <f t="shared" si="5"/>
        <v>45103.5</v>
      </c>
    </row>
    <row r="94" s="23" customFormat="1" ht="28.8" spans="1:16">
      <c r="A94" s="23">
        <v>11</v>
      </c>
      <c r="B94" s="101">
        <v>45094</v>
      </c>
      <c r="C94" s="139" t="s">
        <v>16</v>
      </c>
      <c r="D94" s="130">
        <v>4</v>
      </c>
      <c r="E94" s="145"/>
      <c r="G94" s="7"/>
      <c r="H94">
        <v>25</v>
      </c>
      <c r="I94">
        <v>23</v>
      </c>
      <c r="J94" s="7">
        <v>26</v>
      </c>
      <c r="K94" s="24">
        <v>16</v>
      </c>
      <c r="L94" s="166">
        <v>16</v>
      </c>
      <c r="M94" s="7">
        <v>17</v>
      </c>
      <c r="N94" s="39">
        <f t="shared" ref="N94:N107" si="8">SUM(K94:M94)/3</f>
        <v>16.3333333333333</v>
      </c>
      <c r="O94" s="40">
        <f t="shared" si="7"/>
        <v>45078.6666666667</v>
      </c>
      <c r="P94" s="41">
        <f t="shared" si="5"/>
        <v>45103.6666666667</v>
      </c>
    </row>
    <row r="95" s="23" customFormat="1" ht="28.8" spans="1:16">
      <c r="A95" s="23">
        <v>104</v>
      </c>
      <c r="B95" s="101">
        <v>45095</v>
      </c>
      <c r="C95" s="139" t="s">
        <v>31</v>
      </c>
      <c r="D95" s="130">
        <v>4</v>
      </c>
      <c r="E95" s="145"/>
      <c r="F95" s="24"/>
      <c r="G95" s="7"/>
      <c r="H95">
        <v>26</v>
      </c>
      <c r="I95" s="156">
        <v>27</v>
      </c>
      <c r="J95" s="7">
        <v>27</v>
      </c>
      <c r="K95" s="83">
        <v>17</v>
      </c>
      <c r="L95" s="167">
        <v>17</v>
      </c>
      <c r="M95" s="7">
        <v>17</v>
      </c>
      <c r="N95" s="39">
        <f t="shared" si="8"/>
        <v>17</v>
      </c>
      <c r="O95" s="40">
        <f t="shared" si="7"/>
        <v>45079</v>
      </c>
      <c r="P95" s="41">
        <f t="shared" si="5"/>
        <v>45104</v>
      </c>
    </row>
    <row r="96" s="23" customFormat="1" ht="28.8" spans="1:16">
      <c r="A96" s="23">
        <v>93</v>
      </c>
      <c r="B96" s="101">
        <v>45095</v>
      </c>
      <c r="C96" s="139" t="s">
        <v>31</v>
      </c>
      <c r="D96" s="130">
        <v>4</v>
      </c>
      <c r="E96" s="145"/>
      <c r="F96" s="23" t="s">
        <v>42</v>
      </c>
      <c r="G96" s="7" t="s">
        <v>42</v>
      </c>
      <c r="H96">
        <v>24</v>
      </c>
      <c r="I96"/>
      <c r="J96" s="7"/>
      <c r="K96" s="83">
        <v>11</v>
      </c>
      <c r="L96" s="167">
        <v>11</v>
      </c>
      <c r="M96" s="7">
        <v>16</v>
      </c>
      <c r="N96" s="39">
        <f t="shared" si="8"/>
        <v>12.6666666666667</v>
      </c>
      <c r="O96" s="40">
        <f t="shared" si="7"/>
        <v>45083.3333333333</v>
      </c>
      <c r="P96" s="41">
        <f t="shared" si="5"/>
        <v>45108.3333333333</v>
      </c>
    </row>
    <row r="97" s="23" customFormat="1" ht="28.8" spans="1:16">
      <c r="A97" s="23">
        <v>61</v>
      </c>
      <c r="B97" s="101">
        <v>45095</v>
      </c>
      <c r="C97" s="139" t="s">
        <v>31</v>
      </c>
      <c r="D97" s="130">
        <v>4</v>
      </c>
      <c r="E97" s="145"/>
      <c r="F97" s="24"/>
      <c r="G97" s="7"/>
      <c r="H97">
        <v>18</v>
      </c>
      <c r="I97" t="s">
        <v>42</v>
      </c>
      <c r="J97" s="7" t="s">
        <v>42</v>
      </c>
      <c r="K97" s="83">
        <v>14</v>
      </c>
      <c r="L97" s="166">
        <v>11</v>
      </c>
      <c r="M97" s="7">
        <v>11</v>
      </c>
      <c r="N97" s="39">
        <f t="shared" si="8"/>
        <v>12</v>
      </c>
      <c r="O97" s="40">
        <f t="shared" si="7"/>
        <v>45084</v>
      </c>
      <c r="P97" s="41">
        <f t="shared" si="5"/>
        <v>45109</v>
      </c>
    </row>
    <row r="98" s="23" customFormat="1" ht="28.8" spans="1:16">
      <c r="A98" s="23">
        <v>26</v>
      </c>
      <c r="B98" s="101">
        <v>45094</v>
      </c>
      <c r="C98" s="139" t="s">
        <v>16</v>
      </c>
      <c r="D98" s="130">
        <v>4</v>
      </c>
      <c r="E98" s="145">
        <v>90</v>
      </c>
      <c r="F98" s="23">
        <v>90</v>
      </c>
      <c r="G98" s="7">
        <v>90</v>
      </c>
      <c r="H98"/>
      <c r="I98"/>
      <c r="J98" s="7"/>
      <c r="K98" s="24">
        <v>10</v>
      </c>
      <c r="L98" s="166">
        <v>10</v>
      </c>
      <c r="M98" s="7">
        <v>10</v>
      </c>
      <c r="N98" s="39">
        <f t="shared" si="8"/>
        <v>10</v>
      </c>
      <c r="O98" s="40">
        <f t="shared" si="7"/>
        <v>45085</v>
      </c>
      <c r="P98" s="41">
        <f t="shared" ref="P98:P129" si="9">O98+25</f>
        <v>45110</v>
      </c>
    </row>
    <row r="99" s="23" customFormat="1" ht="28.8" spans="1:16">
      <c r="A99" s="23">
        <v>28</v>
      </c>
      <c r="B99" s="101">
        <v>45094</v>
      </c>
      <c r="C99" s="139" t="s">
        <v>16</v>
      </c>
      <c r="D99" s="130">
        <v>7</v>
      </c>
      <c r="E99" s="145">
        <v>90</v>
      </c>
      <c r="F99" s="23">
        <v>90</v>
      </c>
      <c r="G99" s="7">
        <v>90</v>
      </c>
      <c r="H99"/>
      <c r="I99"/>
      <c r="J99" s="7"/>
      <c r="K99" s="24">
        <v>10</v>
      </c>
      <c r="L99" s="166">
        <v>10</v>
      </c>
      <c r="M99" s="7">
        <v>10</v>
      </c>
      <c r="N99" s="39">
        <f t="shared" si="8"/>
        <v>10</v>
      </c>
      <c r="O99" s="40">
        <f t="shared" si="7"/>
        <v>45085</v>
      </c>
      <c r="P99" s="41">
        <f t="shared" si="9"/>
        <v>45110</v>
      </c>
    </row>
    <row r="100" s="23" customFormat="1" ht="28.8" spans="1:16">
      <c r="A100" s="23">
        <v>30</v>
      </c>
      <c r="B100" s="101">
        <v>45094</v>
      </c>
      <c r="C100" s="139" t="s">
        <v>16</v>
      </c>
      <c r="D100" s="130">
        <v>4</v>
      </c>
      <c r="E100" s="145">
        <v>90</v>
      </c>
      <c r="F100" s="24">
        <v>90</v>
      </c>
      <c r="G100" s="7">
        <v>90</v>
      </c>
      <c r="H100"/>
      <c r="I100"/>
      <c r="J100" s="7"/>
      <c r="K100" s="24">
        <v>10</v>
      </c>
      <c r="L100" s="166">
        <v>10</v>
      </c>
      <c r="M100" s="7">
        <v>10</v>
      </c>
      <c r="N100" s="39">
        <f t="shared" si="8"/>
        <v>10</v>
      </c>
      <c r="O100" s="40">
        <f t="shared" si="7"/>
        <v>45085</v>
      </c>
      <c r="P100" s="41">
        <f t="shared" si="9"/>
        <v>45110</v>
      </c>
    </row>
    <row r="101" s="23" customFormat="1" ht="28.8" spans="1:16">
      <c r="A101" s="23">
        <v>70</v>
      </c>
      <c r="B101" s="101">
        <v>45095</v>
      </c>
      <c r="C101" s="139" t="s">
        <v>31</v>
      </c>
      <c r="D101" s="130">
        <v>4</v>
      </c>
      <c r="E101" s="159">
        <v>90</v>
      </c>
      <c r="F101" s="23">
        <v>90</v>
      </c>
      <c r="G101" s="155" t="s">
        <v>42</v>
      </c>
      <c r="H101" s="24"/>
      <c r="I101" s="24"/>
      <c r="J101" s="7"/>
      <c r="K101" s="83">
        <v>10</v>
      </c>
      <c r="L101" s="166">
        <v>10</v>
      </c>
      <c r="M101" s="7">
        <v>11</v>
      </c>
      <c r="N101" s="39">
        <f t="shared" si="8"/>
        <v>10.3333333333333</v>
      </c>
      <c r="O101" s="40">
        <f t="shared" si="7"/>
        <v>45085.6666666667</v>
      </c>
      <c r="P101" s="41">
        <f t="shared" si="9"/>
        <v>45110.6666666667</v>
      </c>
    </row>
    <row r="102" s="23" customFormat="1" ht="28.8" spans="1:16">
      <c r="A102" s="23">
        <v>80</v>
      </c>
      <c r="B102" s="101">
        <v>45095</v>
      </c>
      <c r="C102" s="139" t="s">
        <v>31</v>
      </c>
      <c r="D102" s="130">
        <v>5</v>
      </c>
      <c r="E102" s="159">
        <v>90</v>
      </c>
      <c r="F102" s="23" t="s">
        <v>42</v>
      </c>
      <c r="G102" s="155">
        <v>90</v>
      </c>
      <c r="H102" s="24"/>
      <c r="I102" s="143"/>
      <c r="J102" s="155"/>
      <c r="K102" s="139">
        <v>10</v>
      </c>
      <c r="L102" s="166">
        <v>11</v>
      </c>
      <c r="M102" s="7">
        <v>10</v>
      </c>
      <c r="N102" s="39">
        <f t="shared" si="8"/>
        <v>10.3333333333333</v>
      </c>
      <c r="O102" s="40">
        <f t="shared" si="7"/>
        <v>45085.6666666667</v>
      </c>
      <c r="P102" s="41">
        <f t="shared" si="9"/>
        <v>45110.6666666667</v>
      </c>
    </row>
    <row r="103" s="23" customFormat="1" ht="28.8" spans="1:16">
      <c r="A103" s="23">
        <v>83</v>
      </c>
      <c r="B103" s="101">
        <v>45095</v>
      </c>
      <c r="C103" s="139" t="s">
        <v>31</v>
      </c>
      <c r="D103" s="130">
        <v>5</v>
      </c>
      <c r="E103" s="159">
        <v>90</v>
      </c>
      <c r="F103" s="156">
        <v>90</v>
      </c>
      <c r="G103" s="155" t="s">
        <v>42</v>
      </c>
      <c r="H103" s="24"/>
      <c r="I103" s="143"/>
      <c r="J103" s="155"/>
      <c r="K103" s="139">
        <v>10</v>
      </c>
      <c r="L103" s="166">
        <v>10</v>
      </c>
      <c r="M103" s="7">
        <v>11</v>
      </c>
      <c r="N103" s="39">
        <f t="shared" si="8"/>
        <v>10.3333333333333</v>
      </c>
      <c r="O103" s="40">
        <f t="shared" si="7"/>
        <v>45085.6666666667</v>
      </c>
      <c r="P103" s="41">
        <f t="shared" si="9"/>
        <v>45110.6666666667</v>
      </c>
    </row>
    <row r="104" s="23" customFormat="1" ht="28.8" spans="1:16">
      <c r="A104" s="23">
        <v>64</v>
      </c>
      <c r="B104" s="101">
        <v>45095</v>
      </c>
      <c r="C104" s="139" t="s">
        <v>31</v>
      </c>
      <c r="D104" s="130">
        <v>5</v>
      </c>
      <c r="E104" s="159">
        <v>90</v>
      </c>
      <c r="F104" s="156">
        <v>90</v>
      </c>
      <c r="G104" s="155">
        <v>90</v>
      </c>
      <c r="H104" s="24"/>
      <c r="I104" s="143"/>
      <c r="J104" s="155"/>
      <c r="K104" s="139">
        <v>10</v>
      </c>
      <c r="L104" s="166">
        <v>10</v>
      </c>
      <c r="M104" s="7">
        <v>10</v>
      </c>
      <c r="N104" s="39">
        <f t="shared" si="8"/>
        <v>10</v>
      </c>
      <c r="O104" s="40">
        <f t="shared" si="7"/>
        <v>45086</v>
      </c>
      <c r="P104" s="41">
        <f t="shared" si="9"/>
        <v>45111</v>
      </c>
    </row>
    <row r="105" s="23" customFormat="1" ht="28.8" spans="1:16">
      <c r="A105" s="23">
        <v>81</v>
      </c>
      <c r="B105" s="101">
        <v>45095</v>
      </c>
      <c r="C105" s="139" t="s">
        <v>31</v>
      </c>
      <c r="D105" s="130">
        <v>4</v>
      </c>
      <c r="E105" s="145">
        <v>90</v>
      </c>
      <c r="F105" s="23">
        <v>90</v>
      </c>
      <c r="G105" s="7">
        <v>90</v>
      </c>
      <c r="H105"/>
      <c r="I105"/>
      <c r="J105" s="7"/>
      <c r="K105" s="83">
        <v>10</v>
      </c>
      <c r="L105" s="166">
        <v>10</v>
      </c>
      <c r="M105" s="7">
        <v>10</v>
      </c>
      <c r="N105" s="39">
        <f t="shared" si="8"/>
        <v>10</v>
      </c>
      <c r="O105" s="40">
        <f t="shared" si="7"/>
        <v>45086</v>
      </c>
      <c r="P105" s="41">
        <f t="shared" si="9"/>
        <v>45111</v>
      </c>
    </row>
    <row r="106" s="23" customFormat="1" ht="28.8" spans="1:16">
      <c r="A106" s="23">
        <v>62</v>
      </c>
      <c r="B106" s="101">
        <v>45095</v>
      </c>
      <c r="C106" s="139" t="s">
        <v>31</v>
      </c>
      <c r="D106" s="130">
        <v>4</v>
      </c>
      <c r="E106" s="159">
        <v>75</v>
      </c>
      <c r="F106" s="156">
        <v>75</v>
      </c>
      <c r="G106" s="155">
        <v>75</v>
      </c>
      <c r="H106" s="24"/>
      <c r="I106" s="143"/>
      <c r="J106" s="155"/>
      <c r="K106" s="139">
        <v>8</v>
      </c>
      <c r="L106" s="166">
        <v>8</v>
      </c>
      <c r="M106" s="7">
        <v>8</v>
      </c>
      <c r="N106" s="39">
        <f t="shared" si="8"/>
        <v>8</v>
      </c>
      <c r="O106" s="40">
        <f t="shared" si="7"/>
        <v>45088</v>
      </c>
      <c r="P106" s="41">
        <f t="shared" si="9"/>
        <v>45113</v>
      </c>
    </row>
    <row r="107" s="23" customFormat="1" ht="28.8" spans="1:16">
      <c r="A107" s="23">
        <v>32</v>
      </c>
      <c r="B107" s="101">
        <v>45094</v>
      </c>
      <c r="C107" s="139" t="s">
        <v>16</v>
      </c>
      <c r="D107" s="130">
        <v>4</v>
      </c>
      <c r="E107" s="159">
        <v>45</v>
      </c>
      <c r="F107" s="143">
        <v>45</v>
      </c>
      <c r="G107" s="155">
        <v>45</v>
      </c>
      <c r="J107" s="7"/>
      <c r="K107" s="139">
        <v>6</v>
      </c>
      <c r="L107" s="166">
        <v>6</v>
      </c>
      <c r="M107" s="7">
        <v>6</v>
      </c>
      <c r="N107" s="39">
        <f t="shared" si="8"/>
        <v>6</v>
      </c>
      <c r="O107" s="40">
        <f t="shared" si="7"/>
        <v>45089</v>
      </c>
      <c r="P107" s="41">
        <f t="shared" si="9"/>
        <v>45114</v>
      </c>
    </row>
    <row r="108" s="23" customFormat="1" ht="28.8" spans="1:16">
      <c r="A108" s="23">
        <v>94</v>
      </c>
      <c r="B108" s="101">
        <v>45095</v>
      </c>
      <c r="C108" s="139" t="s">
        <v>31</v>
      </c>
      <c r="D108" s="130">
        <v>3</v>
      </c>
      <c r="E108" s="159">
        <v>45</v>
      </c>
      <c r="F108" s="156">
        <v>0</v>
      </c>
      <c r="G108" s="155">
        <v>0</v>
      </c>
      <c r="H108" s="24"/>
      <c r="I108" s="143"/>
      <c r="J108" s="155"/>
      <c r="K108" s="139">
        <v>6</v>
      </c>
      <c r="L108" s="166"/>
      <c r="M108" s="7"/>
      <c r="N108" s="39">
        <v>6</v>
      </c>
      <c r="O108" s="40">
        <f t="shared" si="7"/>
        <v>45090</v>
      </c>
      <c r="P108" s="41">
        <f t="shared" si="9"/>
        <v>45115</v>
      </c>
    </row>
    <row r="109" s="23" customFormat="1" ht="28.8" spans="1:16">
      <c r="A109" s="23">
        <v>35</v>
      </c>
      <c r="B109" s="101">
        <v>45094</v>
      </c>
      <c r="C109" s="139" t="s">
        <v>16</v>
      </c>
      <c r="D109" s="130">
        <v>4</v>
      </c>
      <c r="E109" s="145">
        <v>10</v>
      </c>
      <c r="F109" s="24">
        <v>10</v>
      </c>
      <c r="G109" s="7">
        <v>10</v>
      </c>
      <c r="H109"/>
      <c r="I109"/>
      <c r="J109" s="7"/>
      <c r="K109" s="83">
        <v>1</v>
      </c>
      <c r="L109" s="166">
        <v>1</v>
      </c>
      <c r="M109" s="7">
        <v>1</v>
      </c>
      <c r="N109" s="39">
        <f>SUM(K109:M109)/3</f>
        <v>1</v>
      </c>
      <c r="O109" s="40">
        <f t="shared" si="7"/>
        <v>45094</v>
      </c>
      <c r="P109" s="41">
        <f t="shared" si="9"/>
        <v>45119</v>
      </c>
    </row>
    <row r="110" s="23" customFormat="1" ht="28.8" spans="1:16">
      <c r="A110" s="23">
        <v>103</v>
      </c>
      <c r="B110" s="101">
        <v>45095</v>
      </c>
      <c r="C110" s="139" t="s">
        <v>31</v>
      </c>
      <c r="D110" s="130">
        <v>2</v>
      </c>
      <c r="E110" s="145"/>
      <c r="F110" s="24">
        <v>15</v>
      </c>
      <c r="G110" s="7">
        <v>15</v>
      </c>
      <c r="H110"/>
      <c r="I110"/>
      <c r="J110" s="7"/>
      <c r="K110" s="83">
        <v>1</v>
      </c>
      <c r="L110" s="167">
        <v>1</v>
      </c>
      <c r="M110" s="7"/>
      <c r="N110" s="39">
        <f>SUM(K110:M110)/2</f>
        <v>1</v>
      </c>
      <c r="O110" s="40">
        <f t="shared" ref="O110:O141" si="10">B110-N110+1</f>
        <v>45095</v>
      </c>
      <c r="P110" s="41">
        <f t="shared" si="9"/>
        <v>45120</v>
      </c>
    </row>
    <row r="111" s="23" customFormat="1" spans="2:16">
      <c r="B111" s="101"/>
      <c r="C111" s="139"/>
      <c r="D111" s="130"/>
      <c r="E111" s="159"/>
      <c r="F111" s="156"/>
      <c r="G111" s="155"/>
      <c r="H111" s="24"/>
      <c r="I111" s="143"/>
      <c r="J111" s="155"/>
      <c r="K111" s="139"/>
      <c r="L111" s="166"/>
      <c r="M111" s="7"/>
      <c r="N111" s="39"/>
      <c r="O111" s="40"/>
      <c r="P111" s="41"/>
    </row>
    <row r="112" s="23" customFormat="1" spans="2:16">
      <c r="B112" s="101"/>
      <c r="C112" s="139"/>
      <c r="D112" s="130"/>
      <c r="E112" s="159"/>
      <c r="F112" s="156"/>
      <c r="G112" s="155"/>
      <c r="H112" s="24"/>
      <c r="I112" s="143"/>
      <c r="J112" s="155"/>
      <c r="K112" s="139"/>
      <c r="L112" s="166"/>
      <c r="M112" s="7"/>
      <c r="N112" s="39"/>
      <c r="O112" s="40"/>
      <c r="P112" s="41"/>
    </row>
    <row r="113" s="23" customFormat="1" spans="2:16">
      <c r="B113" s="21"/>
      <c r="C113" s="139"/>
      <c r="D113" s="130"/>
      <c r="E113" s="145"/>
      <c r="F113" s="24"/>
      <c r="G113" s="7"/>
      <c r="H113"/>
      <c r="I113"/>
      <c r="J113" s="7"/>
      <c r="K113" s="24"/>
      <c r="L113" s="167"/>
      <c r="M113" s="7"/>
      <c r="N113" s="39"/>
      <c r="O113" s="40"/>
      <c r="P113" s="41"/>
    </row>
    <row r="114" s="23" customFormat="1" spans="2:16">
      <c r="B114" s="21"/>
      <c r="C114" s="139"/>
      <c r="D114" s="130"/>
      <c r="E114" s="145"/>
      <c r="F114" s="24"/>
      <c r="G114" s="7"/>
      <c r="H114"/>
      <c r="I114"/>
      <c r="J114" s="7"/>
      <c r="K114" s="24"/>
      <c r="L114" s="167"/>
      <c r="M114" s="7"/>
      <c r="N114" s="39"/>
      <c r="O114" s="40"/>
      <c r="P114" s="41"/>
    </row>
    <row r="115" s="23" customFormat="1" spans="2:16">
      <c r="B115" s="21"/>
      <c r="C115" s="139"/>
      <c r="D115" s="130"/>
      <c r="E115" s="145"/>
      <c r="F115" s="156"/>
      <c r="G115" s="7"/>
      <c r="H115"/>
      <c r="I115"/>
      <c r="J115" s="7"/>
      <c r="K115" s="24"/>
      <c r="L115" s="167"/>
      <c r="M115" s="7"/>
      <c r="N115" s="39"/>
      <c r="O115" s="40"/>
      <c r="P115" s="41"/>
    </row>
    <row r="116" s="23" customFormat="1" spans="2:16">
      <c r="B116" s="101"/>
      <c r="C116" s="139"/>
      <c r="D116" s="130"/>
      <c r="E116" s="159"/>
      <c r="F116" s="143"/>
      <c r="G116" s="155"/>
      <c r="J116" s="7"/>
      <c r="K116" s="139"/>
      <c r="L116" s="167"/>
      <c r="M116" s="7"/>
      <c r="N116" s="39"/>
      <c r="O116" s="40"/>
      <c r="P116" s="41"/>
    </row>
    <row r="117" s="23" customFormat="1" spans="2:16">
      <c r="B117" s="101"/>
      <c r="C117" s="139"/>
      <c r="D117" s="130"/>
      <c r="E117" s="159"/>
      <c r="F117" s="143"/>
      <c r="G117" s="155"/>
      <c r="J117" s="7"/>
      <c r="K117" s="139"/>
      <c r="L117" s="167"/>
      <c r="M117" s="7"/>
      <c r="N117" s="39"/>
      <c r="O117" s="40"/>
      <c r="P117" s="41"/>
    </row>
    <row r="118" s="23" customFormat="1" spans="2:16">
      <c r="B118" s="101"/>
      <c r="C118" s="139"/>
      <c r="D118" s="130"/>
      <c r="E118" s="159"/>
      <c r="F118" s="143"/>
      <c r="G118" s="155"/>
      <c r="J118" s="7"/>
      <c r="K118" s="139"/>
      <c r="L118" s="167"/>
      <c r="M118" s="7"/>
      <c r="N118" s="39"/>
      <c r="O118" s="40"/>
      <c r="P118" s="41"/>
    </row>
    <row r="119" s="23" customFormat="1" spans="2:16">
      <c r="B119" s="21"/>
      <c r="C119" s="139"/>
      <c r="D119" s="130"/>
      <c r="E119" s="145"/>
      <c r="F119" s="24"/>
      <c r="G119" s="7"/>
      <c r="H119"/>
      <c r="I119"/>
      <c r="J119" s="7"/>
      <c r="K119" s="24"/>
      <c r="L119" s="167"/>
      <c r="M119" s="7"/>
      <c r="N119" s="39"/>
      <c r="O119" s="40"/>
      <c r="P119" s="41"/>
    </row>
    <row r="120" s="23" customFormat="1" spans="2:16">
      <c r="B120" s="21"/>
      <c r="C120" s="139"/>
      <c r="D120" s="130"/>
      <c r="E120" s="145"/>
      <c r="F120" s="24"/>
      <c r="G120" s="7"/>
      <c r="H120"/>
      <c r="I120"/>
      <c r="J120" s="7"/>
      <c r="K120" s="24"/>
      <c r="L120" s="167"/>
      <c r="M120" s="7"/>
      <c r="N120" s="39"/>
      <c r="O120" s="40"/>
      <c r="P120" s="41"/>
    </row>
    <row r="121" s="23" customFormat="1" spans="2:16">
      <c r="B121" s="21"/>
      <c r="C121" s="139"/>
      <c r="D121" s="130"/>
      <c r="E121" s="145"/>
      <c r="F121" s="24"/>
      <c r="G121" s="7"/>
      <c r="H121"/>
      <c r="I121"/>
      <c r="J121" s="7"/>
      <c r="K121" s="24"/>
      <c r="L121" s="167"/>
      <c r="M121" s="7"/>
      <c r="N121" s="39"/>
      <c r="O121" s="40"/>
      <c r="P121" s="41"/>
    </row>
    <row r="122" spans="1:16">
      <c r="A122" s="23"/>
      <c r="B122" s="21"/>
      <c r="C122" s="139"/>
      <c r="F122" s="24"/>
      <c r="K122" s="24"/>
      <c r="L122" s="167"/>
      <c r="O122" s="40"/>
      <c r="P122" s="41"/>
    </row>
    <row r="123" spans="1:16">
      <c r="A123" s="23"/>
      <c r="B123" s="21"/>
      <c r="C123" s="139"/>
      <c r="F123" s="24"/>
      <c r="K123" s="24"/>
      <c r="L123" s="167"/>
      <c r="O123" s="40"/>
      <c r="P123" s="41"/>
    </row>
    <row r="124" spans="1:16">
      <c r="A124" s="23"/>
      <c r="B124" s="21"/>
      <c r="C124" s="139"/>
      <c r="F124" s="24"/>
      <c r="K124" s="24"/>
      <c r="L124" s="167"/>
      <c r="O124" s="40"/>
      <c r="P124" s="41"/>
    </row>
    <row r="125" spans="1:16">
      <c r="A125" s="23"/>
      <c r="B125" s="21"/>
      <c r="C125" s="139"/>
      <c r="F125" s="24"/>
      <c r="K125" s="24"/>
      <c r="L125" s="167"/>
      <c r="O125" s="40"/>
      <c r="P125" s="41"/>
    </row>
    <row r="126" spans="1:16">
      <c r="A126" s="23"/>
      <c r="B126" s="101"/>
      <c r="C126" s="139"/>
      <c r="E126" s="159"/>
      <c r="F126" s="143"/>
      <c r="G126" s="155"/>
      <c r="H126" s="23"/>
      <c r="I126" s="23"/>
      <c r="K126" s="139"/>
      <c r="L126" s="167"/>
      <c r="O126" s="40"/>
      <c r="P126" s="41"/>
    </row>
    <row r="127" spans="1:16">
      <c r="A127" s="23"/>
      <c r="B127" s="101"/>
      <c r="C127" s="139"/>
      <c r="E127" s="159"/>
      <c r="F127" s="143"/>
      <c r="G127" s="155"/>
      <c r="H127" s="24"/>
      <c r="I127" s="24"/>
      <c r="K127" s="139"/>
      <c r="L127" s="167"/>
      <c r="O127" s="40"/>
      <c r="P127" s="41"/>
    </row>
    <row r="128" spans="1:16">
      <c r="A128" s="23"/>
      <c r="B128" s="101"/>
      <c r="C128" s="139"/>
      <c r="E128" s="159"/>
      <c r="F128" s="156"/>
      <c r="G128" s="155"/>
      <c r="H128" s="24"/>
      <c r="I128" s="143"/>
      <c r="J128" s="155"/>
      <c r="K128" s="139"/>
      <c r="L128" s="167"/>
      <c r="O128" s="40"/>
      <c r="P128" s="41"/>
    </row>
    <row r="129" spans="1:16">
      <c r="A129" s="23"/>
      <c r="B129" s="101"/>
      <c r="C129" s="139"/>
      <c r="E129" s="159"/>
      <c r="F129" s="156"/>
      <c r="G129" s="155"/>
      <c r="H129" s="24"/>
      <c r="I129" s="143"/>
      <c r="J129" s="155"/>
      <c r="K129" s="139"/>
      <c r="L129" s="166"/>
      <c r="O129" s="40"/>
      <c r="P129" s="41"/>
    </row>
    <row r="130" spans="1:16">
      <c r="A130" s="23"/>
      <c r="B130" s="101"/>
      <c r="C130" s="139"/>
      <c r="E130" s="159"/>
      <c r="F130" s="156"/>
      <c r="G130" s="155"/>
      <c r="H130" s="24"/>
      <c r="I130" s="143"/>
      <c r="J130" s="155"/>
      <c r="K130" s="139"/>
      <c r="L130" s="166"/>
      <c r="O130" s="40"/>
      <c r="P130" s="41"/>
    </row>
    <row r="131" spans="1:16">
      <c r="A131" s="23"/>
      <c r="B131" s="101"/>
      <c r="C131" s="139"/>
      <c r="E131" s="159"/>
      <c r="F131" s="143"/>
      <c r="G131" s="155"/>
      <c r="H131" s="23"/>
      <c r="I131" s="23"/>
      <c r="K131" s="139"/>
      <c r="L131" s="167"/>
      <c r="O131" s="40"/>
      <c r="P131" s="41"/>
    </row>
    <row r="132" spans="1:16">
      <c r="A132" s="23"/>
      <c r="B132" s="101"/>
      <c r="C132" s="139"/>
      <c r="E132" s="159"/>
      <c r="F132" s="143"/>
      <c r="G132" s="155"/>
      <c r="H132" s="24"/>
      <c r="I132" s="24"/>
      <c r="K132" s="139"/>
      <c r="L132" s="167"/>
      <c r="O132" s="40"/>
      <c r="P132" s="41"/>
    </row>
    <row r="133" spans="1:16">
      <c r="A133" s="23"/>
      <c r="B133" s="101"/>
      <c r="C133" s="139"/>
      <c r="E133" s="159"/>
      <c r="F133" s="156"/>
      <c r="G133" s="155"/>
      <c r="H133" s="24"/>
      <c r="I133" s="143"/>
      <c r="J133" s="155"/>
      <c r="K133" s="139"/>
      <c r="L133" s="167"/>
      <c r="O133" s="40"/>
      <c r="P133" s="41"/>
    </row>
    <row r="134" spans="1:16">
      <c r="A134" s="23"/>
      <c r="B134" s="21"/>
      <c r="C134" s="139"/>
      <c r="F134" s="24"/>
      <c r="K134" s="24"/>
      <c r="L134" s="167"/>
      <c r="O134" s="40"/>
      <c r="P134" s="41"/>
    </row>
    <row r="135" spans="1:16">
      <c r="A135" s="23"/>
      <c r="B135" s="21"/>
      <c r="C135" s="139"/>
      <c r="F135" s="24"/>
      <c r="K135" s="24"/>
      <c r="L135" s="167"/>
      <c r="O135" s="40"/>
      <c r="P135" s="41"/>
    </row>
    <row r="136" spans="1:16">
      <c r="A136" s="23"/>
      <c r="B136" s="21"/>
      <c r="C136" s="139"/>
      <c r="F136" s="24"/>
      <c r="K136" s="24"/>
      <c r="L136" s="167"/>
      <c r="O136" s="40"/>
      <c r="P136" s="41"/>
    </row>
    <row r="137" spans="1:16">
      <c r="A137" s="23"/>
      <c r="B137" s="101"/>
      <c r="C137" s="139"/>
      <c r="E137" s="159"/>
      <c r="F137" s="156"/>
      <c r="G137" s="155"/>
      <c r="H137" s="24"/>
      <c r="I137" s="143"/>
      <c r="J137" s="155"/>
      <c r="K137" s="139"/>
      <c r="L137" s="166"/>
      <c r="O137" s="40"/>
      <c r="P137" s="41"/>
    </row>
    <row r="138" spans="1:16">
      <c r="A138" s="23"/>
      <c r="B138" s="101"/>
      <c r="C138" s="139"/>
      <c r="E138" s="159"/>
      <c r="F138" s="156"/>
      <c r="G138" s="155"/>
      <c r="H138" s="24"/>
      <c r="I138" s="143"/>
      <c r="J138" s="155"/>
      <c r="K138" s="139"/>
      <c r="L138" s="166"/>
      <c r="O138" s="40"/>
      <c r="P138" s="41"/>
    </row>
    <row r="139" spans="1:16">
      <c r="A139" s="23"/>
      <c r="B139" s="101"/>
      <c r="C139" s="139"/>
      <c r="E139" s="159"/>
      <c r="F139" s="156"/>
      <c r="G139" s="155"/>
      <c r="H139" s="24"/>
      <c r="I139" s="143"/>
      <c r="J139" s="155"/>
      <c r="K139" s="139"/>
      <c r="L139" s="166"/>
      <c r="O139" s="40"/>
      <c r="P139" s="41"/>
    </row>
    <row r="140" spans="1:16">
      <c r="A140" s="23"/>
      <c r="B140" s="101"/>
      <c r="C140" s="139"/>
      <c r="E140" s="159"/>
      <c r="F140" s="156"/>
      <c r="G140" s="155"/>
      <c r="H140" s="24"/>
      <c r="I140" s="143"/>
      <c r="J140" s="155"/>
      <c r="K140" s="139"/>
      <c r="L140" s="166"/>
      <c r="O140" s="40"/>
      <c r="P140" s="41"/>
    </row>
    <row r="141" spans="1:16">
      <c r="A141" s="23"/>
      <c r="B141" s="21"/>
      <c r="C141" s="139"/>
      <c r="F141" s="24"/>
      <c r="K141" s="24"/>
      <c r="L141" s="167"/>
      <c r="O141" s="40"/>
      <c r="P141" s="41"/>
    </row>
    <row r="142" spans="1:16">
      <c r="A142" s="23"/>
      <c r="B142" s="21"/>
      <c r="C142" s="139"/>
      <c r="F142" s="24"/>
      <c r="K142" s="24"/>
      <c r="L142" s="167"/>
      <c r="O142" s="40"/>
      <c r="P142" s="41"/>
    </row>
    <row r="143" spans="1:16">
      <c r="A143" s="23"/>
      <c r="B143" s="21"/>
      <c r="C143" s="139"/>
      <c r="F143" s="24"/>
      <c r="K143" s="24"/>
      <c r="L143" s="167"/>
      <c r="O143" s="40"/>
      <c r="P143" s="41"/>
    </row>
    <row r="144" spans="1:16">
      <c r="A144" s="23"/>
      <c r="B144" s="21"/>
      <c r="C144" s="139"/>
      <c r="F144" s="24"/>
      <c r="K144" s="24"/>
      <c r="L144" s="167"/>
      <c r="O144" s="40"/>
      <c r="P144" s="41"/>
    </row>
    <row r="145" spans="1:16">
      <c r="A145" s="23"/>
      <c r="B145" s="101"/>
      <c r="C145" s="139"/>
      <c r="E145" s="159"/>
      <c r="F145" s="143"/>
      <c r="G145" s="155"/>
      <c r="H145" s="23"/>
      <c r="I145" s="23"/>
      <c r="K145" s="139"/>
      <c r="L145" s="168"/>
      <c r="O145" s="40"/>
      <c r="P145" s="41"/>
    </row>
    <row r="146" spans="1:16">
      <c r="A146" s="23"/>
      <c r="B146" s="101"/>
      <c r="C146" s="139"/>
      <c r="E146" s="159"/>
      <c r="F146" s="143"/>
      <c r="G146" s="155"/>
      <c r="H146" s="23"/>
      <c r="I146" s="23"/>
      <c r="K146" s="139"/>
      <c r="L146" s="167"/>
      <c r="O146" s="40"/>
      <c r="P146" s="41"/>
    </row>
    <row r="147" spans="1:16">
      <c r="A147" s="23"/>
      <c r="B147" s="101"/>
      <c r="C147" s="139"/>
      <c r="E147" s="159"/>
      <c r="F147" s="156"/>
      <c r="G147" s="155"/>
      <c r="H147" s="24"/>
      <c r="I147" s="143"/>
      <c r="J147" s="155"/>
      <c r="K147" s="139"/>
      <c r="L147" s="167"/>
      <c r="O147" s="40"/>
      <c r="P147" s="41"/>
    </row>
    <row r="148" spans="1:16">
      <c r="A148" s="23"/>
      <c r="B148" s="101"/>
      <c r="C148" s="139"/>
      <c r="E148" s="159"/>
      <c r="F148" s="156"/>
      <c r="G148" s="155"/>
      <c r="H148" s="24"/>
      <c r="I148" s="143"/>
      <c r="J148" s="155"/>
      <c r="K148" s="139"/>
      <c r="L148" s="167"/>
      <c r="O148" s="40"/>
      <c r="P148" s="41"/>
    </row>
    <row r="149" spans="1:16">
      <c r="A149" s="23"/>
      <c r="B149" s="21"/>
      <c r="C149" s="139"/>
      <c r="F149" s="24"/>
      <c r="K149" s="24"/>
      <c r="L149" s="167"/>
      <c r="O149" s="40"/>
      <c r="P149" s="41"/>
    </row>
    <row r="150" spans="1:16">
      <c r="A150" s="23"/>
      <c r="B150" s="21"/>
      <c r="C150" s="139"/>
      <c r="F150" s="24"/>
      <c r="K150" s="24"/>
      <c r="L150" s="167"/>
      <c r="O150" s="40"/>
      <c r="P150" s="41"/>
    </row>
    <row r="151" spans="1:16">
      <c r="A151" s="23"/>
      <c r="B151" s="21"/>
      <c r="C151" s="139"/>
      <c r="F151" s="24"/>
      <c r="K151" s="24"/>
      <c r="L151" s="167"/>
      <c r="O151" s="40"/>
      <c r="P151" s="41"/>
    </row>
    <row r="152" spans="1:16">
      <c r="A152" s="23"/>
      <c r="B152" s="21"/>
      <c r="C152" s="139"/>
      <c r="F152" s="24"/>
      <c r="K152" s="24"/>
      <c r="L152" s="167"/>
      <c r="O152" s="40"/>
      <c r="P152" s="41"/>
    </row>
    <row r="153" spans="1:16">
      <c r="A153" s="23"/>
      <c r="B153" s="21"/>
      <c r="C153" s="139"/>
      <c r="F153" s="24"/>
      <c r="K153" s="24"/>
      <c r="L153" s="167"/>
      <c r="O153" s="40"/>
      <c r="P153" s="41"/>
    </row>
    <row r="154" spans="1:16">
      <c r="A154" s="23"/>
      <c r="B154" s="101"/>
      <c r="C154" s="23"/>
      <c r="E154" s="159"/>
      <c r="F154" s="143"/>
      <c r="G154" s="155"/>
      <c r="H154" s="23"/>
      <c r="I154" s="23"/>
      <c r="K154" s="139"/>
      <c r="L154" s="167"/>
      <c r="O154" s="40"/>
      <c r="P154" s="41"/>
    </row>
    <row r="155" spans="1:16">
      <c r="A155" s="23"/>
      <c r="B155" s="21"/>
      <c r="C155" s="139"/>
      <c r="F155" s="24"/>
      <c r="K155" s="24"/>
      <c r="L155" s="167"/>
      <c r="O155" s="40"/>
      <c r="P155" s="41"/>
    </row>
    <row r="156" spans="1:16">
      <c r="A156" s="23"/>
      <c r="B156" s="101"/>
      <c r="C156" s="24"/>
      <c r="E156" s="159"/>
      <c r="F156" s="156"/>
      <c r="G156" s="155"/>
      <c r="H156" s="24"/>
      <c r="I156" s="143"/>
      <c r="J156" s="155"/>
      <c r="K156" s="139"/>
      <c r="L156" s="166"/>
      <c r="O156" s="40"/>
      <c r="P156" s="41"/>
    </row>
    <row r="157" spans="1:16">
      <c r="A157" s="23"/>
      <c r="B157" s="101"/>
      <c r="C157" s="24"/>
      <c r="E157" s="159"/>
      <c r="F157" s="156"/>
      <c r="G157" s="155"/>
      <c r="H157" s="24"/>
      <c r="I157" s="143"/>
      <c r="J157" s="155"/>
      <c r="K157" s="139"/>
      <c r="L157" s="166"/>
      <c r="O157" s="40"/>
      <c r="P157" s="41"/>
    </row>
    <row r="158" spans="1:16">
      <c r="A158" s="23"/>
      <c r="B158" s="21"/>
      <c r="C158" s="139"/>
      <c r="F158" s="24"/>
      <c r="K158" s="24"/>
      <c r="L158" s="167"/>
      <c r="O158" s="40"/>
      <c r="P158" s="41"/>
    </row>
    <row r="159" spans="1:16">
      <c r="A159" s="23"/>
      <c r="B159" s="21"/>
      <c r="C159" s="139"/>
      <c r="F159" s="24"/>
      <c r="K159" s="24"/>
      <c r="L159" s="167"/>
      <c r="O159" s="40"/>
      <c r="P159" s="41"/>
    </row>
    <row r="160" spans="1:16">
      <c r="A160" s="23"/>
      <c r="B160" s="21"/>
      <c r="C160" s="139"/>
      <c r="F160" s="24"/>
      <c r="K160" s="24"/>
      <c r="L160" s="167"/>
      <c r="O160" s="40"/>
      <c r="P160" s="41"/>
    </row>
    <row r="161" spans="1:16">
      <c r="A161" s="23"/>
      <c r="B161" s="101"/>
      <c r="C161" s="23"/>
      <c r="E161" s="159"/>
      <c r="F161" s="143"/>
      <c r="G161" s="155"/>
      <c r="H161" s="24"/>
      <c r="I161" s="24"/>
      <c r="K161" s="139"/>
      <c r="L161" s="167"/>
      <c r="O161" s="40"/>
      <c r="P161" s="41"/>
    </row>
    <row r="162" ht="18" customHeight="1" spans="1:16">
      <c r="A162" s="23"/>
      <c r="B162" s="101"/>
      <c r="C162" s="24"/>
      <c r="E162" s="159"/>
      <c r="F162" s="156"/>
      <c r="G162" s="155"/>
      <c r="H162" s="156"/>
      <c r="I162" s="143"/>
      <c r="J162" s="155"/>
      <c r="K162" s="139"/>
      <c r="L162" s="166"/>
      <c r="O162" s="40"/>
      <c r="P162" s="41"/>
    </row>
    <row r="163" spans="1:16">
      <c r="A163" s="23"/>
      <c r="B163" s="101"/>
      <c r="C163" s="24"/>
      <c r="E163" s="159"/>
      <c r="F163" s="156"/>
      <c r="G163" s="155"/>
      <c r="H163" s="24"/>
      <c r="I163" s="143"/>
      <c r="J163" s="155"/>
      <c r="K163" s="139"/>
      <c r="L163" s="166"/>
      <c r="O163" s="40"/>
      <c r="P163" s="41"/>
    </row>
    <row r="164" spans="1:16">
      <c r="A164" s="23"/>
      <c r="B164" s="21"/>
      <c r="C164" s="139"/>
      <c r="F164" s="24"/>
      <c r="K164" s="24"/>
      <c r="L164" s="167"/>
      <c r="O164" s="40"/>
      <c r="P164" s="41"/>
    </row>
    <row r="165" spans="1:16">
      <c r="A165" s="23"/>
      <c r="B165" s="101"/>
      <c r="C165" s="23"/>
      <c r="E165" s="159"/>
      <c r="F165" s="156"/>
      <c r="G165" s="155"/>
      <c r="H165" s="24"/>
      <c r="I165" s="143"/>
      <c r="J165" s="155"/>
      <c r="K165" s="139"/>
      <c r="L165" s="167"/>
      <c r="O165" s="40"/>
      <c r="P165" s="41"/>
    </row>
    <row r="166" spans="1:16">
      <c r="A166" s="23"/>
      <c r="B166" s="101"/>
      <c r="C166" s="24"/>
      <c r="E166" s="159"/>
      <c r="F166" s="156"/>
      <c r="G166" s="155"/>
      <c r="H166" s="24"/>
      <c r="I166" s="143"/>
      <c r="J166" s="155"/>
      <c r="K166" s="139"/>
      <c r="L166" s="166"/>
      <c r="O166" s="40"/>
      <c r="P166" s="41"/>
    </row>
    <row r="167" spans="1:16">
      <c r="A167" s="23"/>
      <c r="B167" s="101"/>
      <c r="C167" s="24"/>
      <c r="E167" s="159"/>
      <c r="F167" s="156"/>
      <c r="G167" s="155"/>
      <c r="H167" s="24"/>
      <c r="I167" s="143"/>
      <c r="J167" s="155"/>
      <c r="K167" s="139"/>
      <c r="L167" s="166"/>
      <c r="O167" s="40"/>
      <c r="P167" s="41"/>
    </row>
    <row r="168" spans="1:16">
      <c r="A168" s="23"/>
      <c r="B168" s="101"/>
      <c r="C168" s="24"/>
      <c r="E168" s="159"/>
      <c r="F168" s="156"/>
      <c r="G168" s="155"/>
      <c r="H168" s="24"/>
      <c r="I168" s="143"/>
      <c r="J168" s="155"/>
      <c r="K168" s="139"/>
      <c r="L168" s="166"/>
      <c r="O168" s="40"/>
      <c r="P168" s="41"/>
    </row>
    <row r="169" spans="1:16">
      <c r="A169" s="23"/>
      <c r="B169" s="101"/>
      <c r="C169" s="24"/>
      <c r="E169" s="159"/>
      <c r="F169" s="156"/>
      <c r="G169" s="155"/>
      <c r="H169" s="24"/>
      <c r="I169" s="143"/>
      <c r="J169" s="155"/>
      <c r="K169" s="139"/>
      <c r="L169" s="166"/>
      <c r="O169" s="40"/>
      <c r="P169" s="41"/>
    </row>
    <row r="170" spans="1:16">
      <c r="A170" s="23"/>
      <c r="B170" s="101"/>
      <c r="C170" s="23"/>
      <c r="E170" s="159"/>
      <c r="G170" s="155"/>
      <c r="H170" s="24"/>
      <c r="I170" s="23"/>
      <c r="K170" s="83"/>
      <c r="L170" s="167"/>
      <c r="O170" s="40"/>
      <c r="P170" s="41"/>
    </row>
    <row r="171" spans="1:16">
      <c r="A171" s="23"/>
      <c r="B171" s="21"/>
      <c r="C171" s="139"/>
      <c r="F171" s="24"/>
      <c r="K171" s="24"/>
      <c r="L171" s="167"/>
      <c r="O171" s="40"/>
      <c r="P171" s="41"/>
    </row>
    <row r="172" spans="1:16">
      <c r="A172" s="23"/>
      <c r="B172" s="101"/>
      <c r="C172" s="23"/>
      <c r="E172" s="159"/>
      <c r="F172" s="143"/>
      <c r="G172" s="155"/>
      <c r="H172" s="23"/>
      <c r="I172" s="23"/>
      <c r="K172" s="139"/>
      <c r="L172" s="168"/>
      <c r="O172" s="40"/>
      <c r="P172" s="41"/>
    </row>
    <row r="173" spans="1:16">
      <c r="A173" s="23"/>
      <c r="B173" s="101"/>
      <c r="C173" s="23"/>
      <c r="E173" s="159"/>
      <c r="F173" s="143"/>
      <c r="G173" s="155"/>
      <c r="H173" s="23"/>
      <c r="I173" s="23"/>
      <c r="K173" s="139"/>
      <c r="L173" s="168"/>
      <c r="O173" s="40"/>
      <c r="P173" s="41"/>
    </row>
    <row r="174" spans="1:16">
      <c r="A174" s="23"/>
      <c r="B174" s="101"/>
      <c r="C174" s="23"/>
      <c r="E174" s="159"/>
      <c r="F174" s="143"/>
      <c r="G174" s="155"/>
      <c r="H174" s="23"/>
      <c r="I174" s="23"/>
      <c r="K174" s="139"/>
      <c r="L174" s="167"/>
      <c r="O174" s="40"/>
      <c r="P174" s="41"/>
    </row>
    <row r="175" spans="1:16">
      <c r="A175" s="23"/>
      <c r="B175" s="101"/>
      <c r="C175" s="23"/>
      <c r="E175" s="159"/>
      <c r="F175" s="143"/>
      <c r="G175" s="155"/>
      <c r="H175" s="23"/>
      <c r="I175" s="23"/>
      <c r="K175" s="139"/>
      <c r="L175" s="167"/>
      <c r="O175" s="40"/>
      <c r="P175" s="41"/>
    </row>
    <row r="176" spans="1:16">
      <c r="A176" s="23"/>
      <c r="B176" s="101"/>
      <c r="C176" s="23"/>
      <c r="E176" s="159"/>
      <c r="F176" s="143"/>
      <c r="G176" s="155"/>
      <c r="H176" s="23"/>
      <c r="I176" s="23"/>
      <c r="K176" s="139"/>
      <c r="L176" s="167"/>
      <c r="O176" s="40"/>
      <c r="P176" s="41"/>
    </row>
    <row r="177" spans="1:16">
      <c r="A177" s="23"/>
      <c r="B177" s="101"/>
      <c r="C177" s="24"/>
      <c r="E177" s="159"/>
      <c r="F177" s="156"/>
      <c r="G177" s="155"/>
      <c r="H177" s="24"/>
      <c r="I177" s="143"/>
      <c r="J177" s="155"/>
      <c r="K177" s="139"/>
      <c r="L177" s="166"/>
      <c r="O177" s="40"/>
      <c r="P177" s="41"/>
    </row>
    <row r="178" spans="1:16">
      <c r="A178" s="23"/>
      <c r="B178" s="101"/>
      <c r="C178" s="23"/>
      <c r="E178" s="159"/>
      <c r="F178" s="143"/>
      <c r="G178" s="155"/>
      <c r="H178" s="23"/>
      <c r="I178" s="23"/>
      <c r="K178" s="139"/>
      <c r="L178" s="167"/>
      <c r="O178" s="40"/>
      <c r="P178" s="41"/>
    </row>
    <row r="179" spans="1:16">
      <c r="A179" s="23"/>
      <c r="B179" s="101"/>
      <c r="C179" s="23"/>
      <c r="E179" s="159"/>
      <c r="F179" s="143"/>
      <c r="G179" s="155"/>
      <c r="H179" s="23"/>
      <c r="I179" s="23"/>
      <c r="K179" s="139"/>
      <c r="L179" s="167"/>
      <c r="O179" s="40"/>
      <c r="P179" s="41"/>
    </row>
    <row r="180" spans="1:16">
      <c r="A180" s="23"/>
      <c r="B180" s="101"/>
      <c r="C180" s="23"/>
      <c r="E180" s="159"/>
      <c r="F180" s="143"/>
      <c r="G180" s="155"/>
      <c r="H180" s="23"/>
      <c r="I180" s="23"/>
      <c r="K180" s="139"/>
      <c r="L180" s="167"/>
      <c r="O180" s="40"/>
      <c r="P180" s="41"/>
    </row>
    <row r="181" spans="1:16">
      <c r="A181" s="23"/>
      <c r="B181" s="101"/>
      <c r="C181" s="23"/>
      <c r="E181" s="159"/>
      <c r="F181" s="143"/>
      <c r="G181" s="155"/>
      <c r="H181" s="23"/>
      <c r="I181" s="23"/>
      <c r="K181" s="139"/>
      <c r="L181" s="167"/>
      <c r="O181" s="40"/>
      <c r="P181" s="41"/>
    </row>
    <row r="182" spans="1:16">
      <c r="A182" s="23"/>
      <c r="B182" s="101"/>
      <c r="C182" s="23"/>
      <c r="E182" s="159"/>
      <c r="F182" s="143"/>
      <c r="G182" s="155"/>
      <c r="H182" s="23"/>
      <c r="I182" s="23"/>
      <c r="K182" s="139"/>
      <c r="L182" s="167"/>
      <c r="O182" s="40"/>
      <c r="P182" s="41"/>
    </row>
    <row r="183" spans="1:16">
      <c r="A183" s="23"/>
      <c r="B183" s="101"/>
      <c r="C183" s="23"/>
      <c r="E183" s="159"/>
      <c r="F183" s="156"/>
      <c r="G183" s="155"/>
      <c r="H183" s="23"/>
      <c r="I183" s="23"/>
      <c r="K183" s="139"/>
      <c r="L183" s="167"/>
      <c r="O183" s="40"/>
      <c r="P183" s="41"/>
    </row>
    <row r="184" spans="1:16">
      <c r="A184" s="23"/>
      <c r="B184" s="101"/>
      <c r="C184" s="23"/>
      <c r="E184" s="159"/>
      <c r="F184" s="156"/>
      <c r="G184" s="155"/>
      <c r="H184" s="24"/>
      <c r="I184" s="143"/>
      <c r="J184" s="155"/>
      <c r="K184" s="139"/>
      <c r="L184" s="167"/>
      <c r="O184" s="40"/>
      <c r="P184" s="41"/>
    </row>
    <row r="185" spans="1:16">
      <c r="A185" s="23"/>
      <c r="B185" s="101"/>
      <c r="C185" s="24"/>
      <c r="E185" s="159"/>
      <c r="F185" s="156"/>
      <c r="G185" s="155"/>
      <c r="H185" s="24"/>
      <c r="I185" s="143"/>
      <c r="J185" s="155"/>
      <c r="K185" s="139"/>
      <c r="L185" s="166"/>
      <c r="O185" s="40"/>
      <c r="P185" s="41"/>
    </row>
    <row r="186" spans="1:16">
      <c r="A186" s="23"/>
      <c r="B186" s="101"/>
      <c r="C186" s="24"/>
      <c r="E186" s="159"/>
      <c r="F186" s="156"/>
      <c r="G186" s="155"/>
      <c r="H186" s="24"/>
      <c r="I186" s="143"/>
      <c r="J186" s="155"/>
      <c r="K186" s="139"/>
      <c r="L186" s="166"/>
      <c r="O186" s="40"/>
      <c r="P186" s="41"/>
    </row>
    <row r="187" spans="1:16">
      <c r="A187" s="23"/>
      <c r="B187" s="101"/>
      <c r="C187" s="24"/>
      <c r="E187" s="159"/>
      <c r="F187" s="156"/>
      <c r="G187" s="155"/>
      <c r="H187" s="24"/>
      <c r="I187" s="143"/>
      <c r="J187" s="155"/>
      <c r="K187" s="139"/>
      <c r="L187" s="166"/>
      <c r="O187" s="40"/>
      <c r="P187" s="41"/>
    </row>
    <row r="188" spans="1:16">
      <c r="A188" s="23"/>
      <c r="B188" s="101"/>
      <c r="C188" s="24"/>
      <c r="E188" s="159"/>
      <c r="F188" s="156"/>
      <c r="G188" s="155"/>
      <c r="H188" s="24"/>
      <c r="I188" s="143"/>
      <c r="J188" s="155"/>
      <c r="K188" s="139"/>
      <c r="L188" s="166"/>
      <c r="O188" s="40"/>
      <c r="P188" s="41"/>
    </row>
    <row r="189" spans="1:16">
      <c r="A189" s="23"/>
      <c r="B189" s="101"/>
      <c r="C189" s="24"/>
      <c r="E189" s="159"/>
      <c r="F189" s="156"/>
      <c r="G189" s="155"/>
      <c r="H189" s="24"/>
      <c r="I189" s="143"/>
      <c r="J189" s="155"/>
      <c r="K189" s="139"/>
      <c r="L189" s="166"/>
      <c r="O189" s="40"/>
      <c r="P189" s="41"/>
    </row>
    <row r="190" spans="1:16">
      <c r="A190" s="23"/>
      <c r="B190" s="101"/>
      <c r="C190" s="24"/>
      <c r="E190" s="159"/>
      <c r="F190" s="156"/>
      <c r="G190" s="155"/>
      <c r="H190" s="24"/>
      <c r="I190" s="143"/>
      <c r="J190" s="155"/>
      <c r="K190" s="139"/>
      <c r="L190" s="166"/>
      <c r="O190" s="40"/>
      <c r="P190" s="41"/>
    </row>
    <row r="191" spans="1:16">
      <c r="A191" s="23"/>
      <c r="B191" s="101"/>
      <c r="C191" s="24"/>
      <c r="E191" s="159"/>
      <c r="F191" s="156"/>
      <c r="G191" s="155"/>
      <c r="H191" s="24"/>
      <c r="I191" s="143"/>
      <c r="J191" s="155"/>
      <c r="K191" s="139"/>
      <c r="L191" s="166"/>
      <c r="O191" s="40"/>
      <c r="P191" s="41"/>
    </row>
    <row r="192" spans="1:16">
      <c r="A192" s="23"/>
      <c r="B192" s="101"/>
      <c r="C192" s="24"/>
      <c r="E192" s="159"/>
      <c r="F192" s="156"/>
      <c r="G192" s="155"/>
      <c r="H192" s="24"/>
      <c r="I192" s="143"/>
      <c r="J192" s="155"/>
      <c r="K192" s="139"/>
      <c r="L192" s="166"/>
      <c r="O192" s="40"/>
      <c r="P192" s="41"/>
    </row>
    <row r="193" spans="1:16">
      <c r="A193" s="23"/>
      <c r="B193" s="21"/>
      <c r="C193" s="139"/>
      <c r="F193" s="24"/>
      <c r="K193" s="24"/>
      <c r="L193" s="167"/>
      <c r="O193" s="40"/>
      <c r="P193" s="41"/>
    </row>
    <row r="194" spans="1:16">
      <c r="A194" s="23"/>
      <c r="B194" s="21"/>
      <c r="C194" s="139"/>
      <c r="F194" s="24"/>
      <c r="K194" s="24"/>
      <c r="L194" s="167"/>
      <c r="O194" s="40"/>
      <c r="P194" s="41"/>
    </row>
    <row r="195" spans="1:16">
      <c r="A195" s="23"/>
      <c r="B195" s="21"/>
      <c r="C195" s="139"/>
      <c r="F195" s="24"/>
      <c r="K195" s="24"/>
      <c r="L195" s="167"/>
      <c r="O195" s="40"/>
      <c r="P195" s="41"/>
    </row>
    <row r="196" spans="2:16">
      <c r="B196" s="21"/>
      <c r="C196" s="139"/>
      <c r="K196" s="24"/>
      <c r="L196" s="167"/>
      <c r="O196" s="40"/>
      <c r="P196" s="41"/>
    </row>
    <row r="197" spans="2:16">
      <c r="B197" s="21"/>
      <c r="C197" s="139"/>
      <c r="K197" s="24"/>
      <c r="L197" s="167"/>
      <c r="O197" s="40"/>
      <c r="P197" s="41"/>
    </row>
    <row r="198" spans="2:16">
      <c r="B198" s="21"/>
      <c r="C198" s="139"/>
      <c r="K198" s="24"/>
      <c r="L198" s="167"/>
      <c r="O198" s="40"/>
      <c r="P198" s="41"/>
    </row>
    <row r="199" spans="2:16">
      <c r="B199" s="21"/>
      <c r="C199" s="139"/>
      <c r="K199" s="24"/>
      <c r="L199" s="167"/>
      <c r="O199" s="40"/>
      <c r="P199" s="41"/>
    </row>
    <row r="200" spans="2:16">
      <c r="B200" s="21"/>
      <c r="C200" s="139"/>
      <c r="K200" s="24"/>
      <c r="L200" s="167"/>
      <c r="O200" s="40"/>
      <c r="P200" s="41"/>
    </row>
    <row r="201" spans="2:16">
      <c r="B201" s="21"/>
      <c r="C201" s="139"/>
      <c r="K201" s="24"/>
      <c r="L201" s="167"/>
      <c r="O201" s="40"/>
      <c r="P201" s="41"/>
    </row>
    <row r="202" spans="2:16">
      <c r="B202" s="21"/>
      <c r="C202" s="139"/>
      <c r="K202" s="24"/>
      <c r="L202" s="167"/>
      <c r="O202" s="40"/>
      <c r="P202" s="41"/>
    </row>
    <row r="203" spans="2:16">
      <c r="B203" s="21"/>
      <c r="C203" s="139"/>
      <c r="K203" s="24"/>
      <c r="L203" s="167"/>
      <c r="O203" s="40"/>
      <c r="P203" s="41"/>
    </row>
    <row r="204" spans="2:16">
      <c r="B204" s="21"/>
      <c r="C204" s="139"/>
      <c r="K204" s="24"/>
      <c r="L204" s="167"/>
      <c r="O204" s="40"/>
      <c r="P204" s="41"/>
    </row>
    <row r="205" spans="2:16">
      <c r="B205" s="21"/>
      <c r="C205" s="139"/>
      <c r="K205" s="24"/>
      <c r="L205" s="167"/>
      <c r="O205" s="40"/>
      <c r="P205" s="41"/>
    </row>
    <row r="206" spans="2:16">
      <c r="B206" s="21"/>
      <c r="C206" s="139"/>
      <c r="K206" s="24"/>
      <c r="L206" s="167"/>
      <c r="O206" s="40"/>
      <c r="P206" s="41"/>
    </row>
    <row r="207" spans="2:16">
      <c r="B207" s="21"/>
      <c r="C207" s="139"/>
      <c r="K207" s="24"/>
      <c r="L207" s="167"/>
      <c r="O207" s="40"/>
      <c r="P207" s="41"/>
    </row>
    <row r="208" spans="2:16">
      <c r="B208" s="21"/>
      <c r="C208" s="139"/>
      <c r="K208" s="24"/>
      <c r="L208" s="167"/>
      <c r="O208" s="40"/>
      <c r="P208" s="41"/>
    </row>
    <row r="209" spans="2:16">
      <c r="B209" s="21"/>
      <c r="C209" s="139"/>
      <c r="K209" s="24"/>
      <c r="L209" s="167"/>
      <c r="O209" s="40"/>
      <c r="P209" s="41"/>
    </row>
    <row r="210" spans="2:16">
      <c r="B210" s="21"/>
      <c r="C210" s="139"/>
      <c r="K210" s="24"/>
      <c r="L210" s="167"/>
      <c r="O210" s="40"/>
      <c r="P210" s="41"/>
    </row>
    <row r="211" spans="2:16">
      <c r="B211" s="21"/>
      <c r="C211" s="139"/>
      <c r="K211" s="24"/>
      <c r="L211" s="167"/>
      <c r="O211" s="40"/>
      <c r="P211" s="41"/>
    </row>
    <row r="212" spans="2:16">
      <c r="B212" s="21"/>
      <c r="C212" s="139"/>
      <c r="K212" s="24"/>
      <c r="L212" s="167"/>
      <c r="O212" s="40"/>
      <c r="P212" s="41"/>
    </row>
    <row r="213" spans="2:16">
      <c r="B213" s="21"/>
      <c r="C213" s="139"/>
      <c r="K213" s="24"/>
      <c r="L213" s="167"/>
      <c r="O213" s="40"/>
      <c r="P213" s="41"/>
    </row>
    <row r="214" spans="2:16">
      <c r="B214" s="21"/>
      <c r="C214" s="139"/>
      <c r="K214" s="24"/>
      <c r="L214" s="167"/>
      <c r="O214" s="40"/>
      <c r="P214" s="41"/>
    </row>
    <row r="215" spans="2:16">
      <c r="B215" s="21"/>
      <c r="C215" s="139"/>
      <c r="K215" s="24"/>
      <c r="L215" s="167"/>
      <c r="O215" s="40"/>
      <c r="P215" s="41"/>
    </row>
    <row r="216" spans="2:16">
      <c r="B216" s="21"/>
      <c r="C216" s="139"/>
      <c r="K216" s="24"/>
      <c r="L216" s="167"/>
      <c r="O216" s="40"/>
      <c r="P216" s="41"/>
    </row>
    <row r="217" spans="2:16">
      <c r="B217" s="21"/>
      <c r="C217" s="139"/>
      <c r="K217" s="24"/>
      <c r="L217" s="167"/>
      <c r="O217" s="40"/>
      <c r="P217" s="41"/>
    </row>
    <row r="218" spans="2:16">
      <c r="B218" s="21"/>
      <c r="C218" s="139"/>
      <c r="K218" s="24"/>
      <c r="L218" s="167"/>
      <c r="O218" s="40"/>
      <c r="P218" s="41"/>
    </row>
    <row r="219" spans="2:16">
      <c r="B219" s="21"/>
      <c r="C219" s="139"/>
      <c r="K219" s="24"/>
      <c r="L219" s="167"/>
      <c r="O219" s="40"/>
      <c r="P219" s="41"/>
    </row>
    <row r="220" spans="2:16">
      <c r="B220" s="21"/>
      <c r="C220" s="139"/>
      <c r="K220" s="24"/>
      <c r="L220" s="167"/>
      <c r="O220" s="40"/>
      <c r="P220" s="41"/>
    </row>
    <row r="221" spans="2:16">
      <c r="B221" s="21"/>
      <c r="C221" s="139"/>
      <c r="K221" s="24"/>
      <c r="L221" s="167"/>
      <c r="O221" s="40"/>
      <c r="P221" s="41"/>
    </row>
    <row r="222" spans="2:16">
      <c r="B222" s="21"/>
      <c r="C222" s="83"/>
      <c r="F222" s="24"/>
      <c r="K222" s="24"/>
      <c r="L222" s="167"/>
      <c r="O222" s="40"/>
      <c r="P222" s="41"/>
    </row>
    <row r="223" spans="2:16">
      <c r="B223" s="21"/>
      <c r="C223" s="83"/>
      <c r="K223" s="24"/>
      <c r="L223" s="167"/>
      <c r="O223" s="40"/>
      <c r="P223" s="41"/>
    </row>
    <row r="224" spans="2:16">
      <c r="B224" s="21"/>
      <c r="C224" s="83"/>
      <c r="K224" s="24"/>
      <c r="L224" s="167"/>
      <c r="O224" s="40"/>
      <c r="P224" s="41"/>
    </row>
    <row r="225" spans="2:16">
      <c r="B225" s="21"/>
      <c r="C225" s="83"/>
      <c r="K225" s="24"/>
      <c r="L225" s="167"/>
      <c r="O225" s="40"/>
      <c r="P225" s="41"/>
    </row>
    <row r="226" spans="2:16">
      <c r="B226" s="21"/>
      <c r="C226" s="83"/>
      <c r="K226" s="24"/>
      <c r="L226" s="167"/>
      <c r="O226" s="40"/>
      <c r="P226" s="41"/>
    </row>
    <row r="227" spans="2:16">
      <c r="B227" s="21"/>
      <c r="C227" s="83"/>
      <c r="K227" s="24"/>
      <c r="L227" s="167"/>
      <c r="O227" s="40"/>
      <c r="P227" s="41"/>
    </row>
    <row r="228" spans="2:16">
      <c r="B228" s="21"/>
      <c r="C228" s="83"/>
      <c r="K228" s="24"/>
      <c r="L228" s="167"/>
      <c r="O228" s="40"/>
      <c r="P228" s="41"/>
    </row>
    <row r="229" spans="2:16">
      <c r="B229" s="21"/>
      <c r="C229" s="83"/>
      <c r="K229" s="24"/>
      <c r="L229" s="167"/>
      <c r="O229" s="40"/>
      <c r="P229" s="41"/>
    </row>
    <row r="230" spans="2:16">
      <c r="B230" s="21"/>
      <c r="C230" s="83"/>
      <c r="K230" s="24"/>
      <c r="L230" s="167"/>
      <c r="O230" s="40"/>
      <c r="P230" s="41"/>
    </row>
    <row r="231" spans="2:16">
      <c r="B231" s="21"/>
      <c r="C231" s="83"/>
      <c r="K231" s="24"/>
      <c r="L231" s="167"/>
      <c r="O231" s="40"/>
      <c r="P231" s="41"/>
    </row>
    <row r="232" spans="2:16">
      <c r="B232" s="21"/>
      <c r="C232" s="83"/>
      <c r="K232" s="24"/>
      <c r="L232" s="167"/>
      <c r="O232" s="40"/>
      <c r="P232" s="41"/>
    </row>
    <row r="233" spans="2:16">
      <c r="B233" s="21"/>
      <c r="C233" s="83"/>
      <c r="K233" s="24"/>
      <c r="L233" s="167"/>
      <c r="O233" s="40"/>
      <c r="P233" s="41"/>
    </row>
    <row r="234" spans="2:16">
      <c r="B234" s="21"/>
      <c r="C234" s="83"/>
      <c r="K234" s="24"/>
      <c r="L234" s="167"/>
      <c r="O234" s="40"/>
      <c r="P234" s="41"/>
    </row>
    <row r="235" spans="2:16">
      <c r="B235" s="21"/>
      <c r="C235" s="83"/>
      <c r="F235" s="24"/>
      <c r="K235" s="24"/>
      <c r="L235" s="167"/>
      <c r="O235" s="40"/>
      <c r="P235" s="41"/>
    </row>
    <row r="236" spans="2:16">
      <c r="B236" s="21"/>
      <c r="C236" s="83"/>
      <c r="K236" s="24"/>
      <c r="L236" s="167"/>
      <c r="O236" s="40"/>
      <c r="P236" s="41"/>
    </row>
    <row r="237" spans="2:16">
      <c r="B237" s="21"/>
      <c r="C237" s="83"/>
      <c r="K237" s="24"/>
      <c r="L237" s="167"/>
      <c r="O237" s="40"/>
      <c r="P237" s="41"/>
    </row>
    <row r="238" spans="2:16">
      <c r="B238" s="21"/>
      <c r="C238" s="83"/>
      <c r="K238" s="24"/>
      <c r="L238" s="167"/>
      <c r="O238" s="40"/>
      <c r="P238" s="41"/>
    </row>
    <row r="239" spans="2:16">
      <c r="B239" s="21"/>
      <c r="C239" s="83"/>
      <c r="K239" s="24"/>
      <c r="L239" s="167"/>
      <c r="O239" s="40"/>
      <c r="P239" s="41"/>
    </row>
    <row r="240" spans="2:16">
      <c r="B240" s="21"/>
      <c r="C240" s="83"/>
      <c r="K240" s="24"/>
      <c r="L240" s="167"/>
      <c r="O240" s="40"/>
      <c r="P240" s="41"/>
    </row>
    <row r="241" spans="2:16">
      <c r="B241" s="21"/>
      <c r="C241" s="83"/>
      <c r="K241" s="24"/>
      <c r="L241" s="167"/>
      <c r="O241" s="40"/>
      <c r="P241" s="41"/>
    </row>
    <row r="242" spans="2:16">
      <c r="B242" s="21"/>
      <c r="C242" s="83"/>
      <c r="K242" s="24"/>
      <c r="L242" s="167"/>
      <c r="O242" s="40"/>
      <c r="P242" s="41"/>
    </row>
    <row r="243" spans="2:16">
      <c r="B243" s="21"/>
      <c r="C243" s="83"/>
      <c r="K243" s="24"/>
      <c r="L243" s="167"/>
      <c r="O243" s="40"/>
      <c r="P243" s="41"/>
    </row>
    <row r="244" spans="2:16">
      <c r="B244" s="21"/>
      <c r="C244" s="83"/>
      <c r="K244" s="24"/>
      <c r="O244" s="40"/>
      <c r="P244" s="41"/>
    </row>
    <row r="245" spans="2:16">
      <c r="B245" s="21"/>
      <c r="C245" s="83"/>
      <c r="K245" s="24"/>
      <c r="L245" s="167"/>
      <c r="O245" s="40"/>
      <c r="P245" s="41"/>
    </row>
    <row r="246" spans="2:16">
      <c r="B246" s="21"/>
      <c r="C246" s="83"/>
      <c r="K246" s="24"/>
      <c r="L246" s="167"/>
      <c r="O246" s="40"/>
      <c r="P246" s="41"/>
    </row>
    <row r="247" spans="2:16">
      <c r="B247" s="21"/>
      <c r="C247" s="83"/>
      <c r="K247" s="24"/>
      <c r="L247" s="167"/>
      <c r="O247" s="40"/>
      <c r="P247" s="41"/>
    </row>
    <row r="248" spans="2:16">
      <c r="B248" s="21"/>
      <c r="C248" s="83"/>
      <c r="K248" s="24"/>
      <c r="L248" s="167"/>
      <c r="O248" s="40"/>
      <c r="P248" s="41"/>
    </row>
    <row r="249" spans="2:16">
      <c r="B249" s="21"/>
      <c r="C249" s="83"/>
      <c r="K249" s="24"/>
      <c r="L249" s="167"/>
      <c r="O249" s="40"/>
      <c r="P249" s="41"/>
    </row>
    <row r="250" spans="2:16">
      <c r="B250" s="21"/>
      <c r="C250" s="83"/>
      <c r="K250" s="24"/>
      <c r="L250" s="167"/>
      <c r="O250" s="40"/>
      <c r="P250" s="41"/>
    </row>
    <row r="251" spans="2:16">
      <c r="B251" s="21"/>
      <c r="C251" s="83"/>
      <c r="K251" s="24"/>
      <c r="L251" s="167"/>
      <c r="O251" s="40"/>
      <c r="P251" s="41"/>
    </row>
    <row r="252" spans="2:16">
      <c r="B252" s="21"/>
      <c r="C252" s="83"/>
      <c r="K252" s="24"/>
      <c r="L252" s="167"/>
      <c r="O252" s="40"/>
      <c r="P252" s="41"/>
    </row>
    <row r="253" spans="2:17">
      <c r="B253" s="21"/>
      <c r="C253" s="83"/>
      <c r="K253" s="24"/>
      <c r="L253" s="167"/>
      <c r="O253" s="40"/>
      <c r="P253" s="41"/>
      <c r="Q253" s="160"/>
    </row>
    <row r="254" spans="2:16">
      <c r="B254" s="21"/>
      <c r="C254" s="83"/>
      <c r="K254" s="24"/>
      <c r="L254" s="167"/>
      <c r="O254" s="40"/>
      <c r="P254" s="41"/>
    </row>
    <row r="255" spans="2:16">
      <c r="B255" s="21"/>
      <c r="C255" s="83"/>
      <c r="K255" s="24"/>
      <c r="L255" s="167"/>
      <c r="O255" s="40"/>
      <c r="P255" s="41"/>
    </row>
    <row r="256" spans="2:16">
      <c r="B256" s="21"/>
      <c r="C256" s="83"/>
      <c r="K256" s="24"/>
      <c r="L256" s="167"/>
      <c r="O256" s="40"/>
      <c r="P256" s="41"/>
    </row>
    <row r="257" spans="2:16">
      <c r="B257" s="21"/>
      <c r="C257" s="83"/>
      <c r="K257" s="24"/>
      <c r="L257" s="167"/>
      <c r="O257" s="40"/>
      <c r="P257" s="41"/>
    </row>
    <row r="258" spans="2:16">
      <c r="B258" s="21"/>
      <c r="C258" s="83"/>
      <c r="O258" s="40"/>
      <c r="P258" s="41"/>
    </row>
    <row r="259" spans="2:16">
      <c r="B259" s="21"/>
      <c r="C259" s="83"/>
      <c r="O259" s="40"/>
      <c r="P259" s="41"/>
    </row>
    <row r="260" spans="2:16">
      <c r="B260" s="21"/>
      <c r="C260" s="83"/>
      <c r="K260" s="24"/>
      <c r="L260" s="167"/>
      <c r="O260" s="40"/>
      <c r="P260" s="41"/>
    </row>
    <row r="261" spans="2:16">
      <c r="B261" s="21"/>
      <c r="C261" s="83"/>
      <c r="K261" s="24"/>
      <c r="L261" s="167"/>
      <c r="O261" s="40"/>
      <c r="P261" s="41"/>
    </row>
    <row r="262" spans="2:16">
      <c r="B262" s="21"/>
      <c r="C262" s="83"/>
      <c r="K262" s="24"/>
      <c r="L262" s="167"/>
      <c r="O262" s="40"/>
      <c r="P262" s="41"/>
    </row>
    <row r="263" spans="2:16">
      <c r="B263" s="21"/>
      <c r="C263" s="83"/>
      <c r="K263" s="24"/>
      <c r="L263" s="167"/>
      <c r="O263" s="40"/>
      <c r="P263" s="41"/>
    </row>
    <row r="264" spans="2:16">
      <c r="B264" s="21"/>
      <c r="C264" s="83"/>
      <c r="K264" s="24"/>
      <c r="L264" s="167"/>
      <c r="O264" s="40"/>
      <c r="P264" s="41"/>
    </row>
    <row r="265" spans="2:16">
      <c r="B265" s="21"/>
      <c r="C265" s="83"/>
      <c r="K265" s="24"/>
      <c r="L265" s="167"/>
      <c r="O265" s="40"/>
      <c r="P265" s="41"/>
    </row>
    <row r="266" spans="2:16">
      <c r="B266" s="21"/>
      <c r="C266" s="83"/>
      <c r="K266" s="24"/>
      <c r="L266" s="167"/>
      <c r="O266" s="40"/>
      <c r="P266" s="41"/>
    </row>
    <row r="267" spans="2:16">
      <c r="B267" s="21"/>
      <c r="C267" s="83"/>
      <c r="K267" s="24"/>
      <c r="L267" s="167"/>
      <c r="O267" s="40"/>
      <c r="P267" s="41"/>
    </row>
    <row r="268" spans="2:16">
      <c r="B268" s="21"/>
      <c r="C268" s="83"/>
      <c r="K268" s="24"/>
      <c r="L268" s="167"/>
      <c r="O268" s="40"/>
      <c r="P268" s="41"/>
    </row>
    <row r="269" spans="2:16">
      <c r="B269" s="21"/>
      <c r="C269" s="83"/>
      <c r="K269" s="24"/>
      <c r="L269" s="167"/>
      <c r="O269" s="40"/>
      <c r="P269" s="41"/>
    </row>
    <row r="270" spans="2:16">
      <c r="B270" s="21"/>
      <c r="C270" s="83"/>
      <c r="K270" s="24"/>
      <c r="L270" s="167"/>
      <c r="O270" s="40"/>
      <c r="P270" s="41"/>
    </row>
    <row r="271" spans="2:16">
      <c r="B271" s="21"/>
      <c r="C271" s="83"/>
      <c r="F271" s="24"/>
      <c r="H271" s="24"/>
      <c r="K271" s="24"/>
      <c r="L271" s="167"/>
      <c r="O271" s="40"/>
      <c r="P271" s="41"/>
    </row>
    <row r="272" spans="2:16">
      <c r="B272" s="21"/>
      <c r="C272" s="83"/>
      <c r="H272" s="24"/>
      <c r="K272" s="24"/>
      <c r="L272" s="167"/>
      <c r="O272" s="40"/>
      <c r="P272" s="41"/>
    </row>
    <row r="273" spans="2:16">
      <c r="B273" s="21"/>
      <c r="C273" s="83"/>
      <c r="K273" s="24"/>
      <c r="L273" s="167"/>
      <c r="O273" s="40"/>
      <c r="P273" s="41"/>
    </row>
    <row r="274" spans="2:16">
      <c r="B274" s="21"/>
      <c r="C274" s="83"/>
      <c r="F274" s="24"/>
      <c r="K274" s="24"/>
      <c r="L274" s="167"/>
      <c r="O274" s="40"/>
      <c r="P274" s="41"/>
    </row>
    <row r="275" spans="2:16">
      <c r="B275" s="21"/>
      <c r="C275" s="83"/>
      <c r="F275" s="24"/>
      <c r="K275" s="24"/>
      <c r="L275" s="167"/>
      <c r="O275" s="40"/>
      <c r="P275" s="41"/>
    </row>
    <row r="276" spans="2:16">
      <c r="B276" s="21"/>
      <c r="C276" s="83"/>
      <c r="F276" s="24"/>
      <c r="K276" s="24"/>
      <c r="L276" s="167"/>
      <c r="O276" s="40"/>
      <c r="P276" s="41"/>
    </row>
    <row r="277" spans="2:16">
      <c r="B277" s="21"/>
      <c r="C277" s="83"/>
      <c r="F277" s="24"/>
      <c r="K277" s="24"/>
      <c r="L277" s="167"/>
      <c r="O277" s="40"/>
      <c r="P277" s="41"/>
    </row>
    <row r="278" spans="2:16">
      <c r="B278" s="21"/>
      <c r="C278" s="83"/>
      <c r="F278" s="24"/>
      <c r="K278" s="24"/>
      <c r="L278" s="167"/>
      <c r="O278" s="40"/>
      <c r="P278" s="41"/>
    </row>
    <row r="279" spans="2:16">
      <c r="B279" s="21"/>
      <c r="C279" s="83"/>
      <c r="F279" s="24"/>
      <c r="K279" s="24"/>
      <c r="L279" s="167"/>
      <c r="O279" s="40"/>
      <c r="P279" s="41"/>
    </row>
    <row r="280" spans="2:16">
      <c r="B280" s="21"/>
      <c r="C280" s="83"/>
      <c r="F280" s="24"/>
      <c r="K280" s="24"/>
      <c r="L280" s="167"/>
      <c r="O280" s="40"/>
      <c r="P280" s="41"/>
    </row>
    <row r="281" spans="2:16">
      <c r="B281" s="21"/>
      <c r="C281" s="83"/>
      <c r="H281" s="145"/>
      <c r="I281" s="24"/>
      <c r="K281" s="24"/>
      <c r="L281" s="167"/>
      <c r="O281" s="40"/>
      <c r="P281" s="41"/>
    </row>
    <row r="282" spans="2:16">
      <c r="B282" s="21"/>
      <c r="C282" s="83"/>
      <c r="K282" s="24"/>
      <c r="L282" s="167"/>
      <c r="O282" s="40"/>
      <c r="P282" s="41"/>
    </row>
    <row r="283" spans="2:16">
      <c r="B283" s="21"/>
      <c r="C283" s="83"/>
      <c r="K283" s="24"/>
      <c r="L283" s="167"/>
      <c r="O283" s="40"/>
      <c r="P283" s="41"/>
    </row>
    <row r="284" spans="2:16">
      <c r="B284" s="21"/>
      <c r="C284" s="83"/>
      <c r="K284" s="24"/>
      <c r="L284" s="167"/>
      <c r="O284" s="40"/>
      <c r="P284" s="41"/>
    </row>
    <row r="285" spans="2:16">
      <c r="B285" s="21"/>
      <c r="C285" s="83"/>
      <c r="K285" s="24"/>
      <c r="L285" s="167"/>
      <c r="O285" s="40"/>
      <c r="P285" s="41"/>
    </row>
    <row r="286" spans="2:16">
      <c r="B286" s="21"/>
      <c r="C286" s="83"/>
      <c r="K286" s="24"/>
      <c r="L286" s="167"/>
      <c r="O286" s="40"/>
      <c r="P286" s="41"/>
    </row>
    <row r="287" spans="2:16">
      <c r="B287" s="21"/>
      <c r="C287" s="83"/>
      <c r="K287" s="24"/>
      <c r="L287" s="167"/>
      <c r="O287" s="40"/>
      <c r="P287" s="41"/>
    </row>
    <row r="288" spans="2:16">
      <c r="B288" s="21"/>
      <c r="C288" s="83"/>
      <c r="K288" s="24"/>
      <c r="L288" s="167"/>
      <c r="O288" s="40"/>
      <c r="P288" s="41"/>
    </row>
    <row r="289" spans="2:16">
      <c r="B289" s="21"/>
      <c r="C289" s="83"/>
      <c r="K289" s="24"/>
      <c r="L289" s="167"/>
      <c r="O289" s="40"/>
      <c r="P289" s="41"/>
    </row>
    <row r="290" spans="2:16">
      <c r="B290" s="21"/>
      <c r="C290" s="83"/>
      <c r="K290" s="24"/>
      <c r="L290" s="167"/>
      <c r="O290" s="40"/>
      <c r="P290" s="41"/>
    </row>
    <row r="291" spans="2:16">
      <c r="B291" s="21"/>
      <c r="C291" s="83"/>
      <c r="K291" s="24"/>
      <c r="L291" s="167"/>
      <c r="O291" s="40"/>
      <c r="P291" s="41"/>
    </row>
    <row r="292" spans="2:16">
      <c r="B292" s="21"/>
      <c r="C292" s="83"/>
      <c r="K292" s="24"/>
      <c r="L292" s="167"/>
      <c r="O292" s="40"/>
      <c r="P292" s="41"/>
    </row>
    <row r="293" spans="2:16">
      <c r="B293" s="21"/>
      <c r="C293" s="83"/>
      <c r="K293" s="24"/>
      <c r="L293" s="167"/>
      <c r="O293" s="40"/>
      <c r="P293" s="41"/>
    </row>
    <row r="294" spans="2:16">
      <c r="B294" s="21"/>
      <c r="C294" s="83"/>
      <c r="K294" s="24"/>
      <c r="L294" s="167"/>
      <c r="O294" s="40"/>
      <c r="P294" s="41"/>
    </row>
    <row r="295" spans="2:16">
      <c r="B295" s="21"/>
      <c r="C295" s="83"/>
      <c r="K295" s="24"/>
      <c r="L295" s="167"/>
      <c r="O295" s="40"/>
      <c r="P295" s="41"/>
    </row>
    <row r="296" spans="2:16">
      <c r="B296" s="21"/>
      <c r="C296" s="83"/>
      <c r="K296" s="24"/>
      <c r="L296" s="167"/>
      <c r="O296" s="40"/>
      <c r="P296" s="41"/>
    </row>
    <row r="297" spans="2:16">
      <c r="B297" s="21"/>
      <c r="C297" s="83"/>
      <c r="K297" s="24"/>
      <c r="L297" s="167"/>
      <c r="O297" s="40"/>
      <c r="P297" s="41"/>
    </row>
    <row r="298" spans="2:16">
      <c r="B298" s="21"/>
      <c r="C298" s="83"/>
      <c r="K298" s="24"/>
      <c r="L298" s="167"/>
      <c r="O298" s="40"/>
      <c r="P298" s="41"/>
    </row>
    <row r="299" spans="2:16">
      <c r="B299" s="21"/>
      <c r="C299" s="83"/>
      <c r="K299" s="24"/>
      <c r="L299" s="167"/>
      <c r="O299" s="40"/>
      <c r="P299" s="41"/>
    </row>
    <row r="300" spans="2:16">
      <c r="B300" s="21"/>
      <c r="C300" s="83"/>
      <c r="L300" s="167"/>
      <c r="O300" s="40"/>
      <c r="P300" s="41"/>
    </row>
    <row r="301" spans="2:16">
      <c r="B301" s="21"/>
      <c r="C301" s="83"/>
      <c r="K301" s="24"/>
      <c r="L301" s="167"/>
      <c r="O301" s="40"/>
      <c r="P301" s="41"/>
    </row>
    <row r="302" spans="2:16">
      <c r="B302" s="21"/>
      <c r="C302" s="83"/>
      <c r="F302" s="24"/>
      <c r="K302" s="24"/>
      <c r="L302" s="167"/>
      <c r="O302" s="40"/>
      <c r="P302" s="41"/>
    </row>
    <row r="303" spans="2:16">
      <c r="B303" s="21"/>
      <c r="C303" s="83"/>
      <c r="K303" s="24"/>
      <c r="L303" s="167"/>
      <c r="O303" s="40"/>
      <c r="P303" s="41"/>
    </row>
    <row r="304" spans="2:16">
      <c r="B304" s="21"/>
      <c r="C304" s="83"/>
      <c r="F304" s="24"/>
      <c r="K304" s="24"/>
      <c r="L304" s="167"/>
      <c r="O304" s="40"/>
      <c r="P304" s="41"/>
    </row>
    <row r="305" spans="2:16">
      <c r="B305" s="21"/>
      <c r="C305" s="83"/>
      <c r="F305" s="24"/>
      <c r="K305" s="24"/>
      <c r="L305" s="167"/>
      <c r="O305" s="40"/>
      <c r="P305" s="41"/>
    </row>
    <row r="306" spans="2:16">
      <c r="B306" s="21"/>
      <c r="C306" s="83"/>
      <c r="F306" s="24"/>
      <c r="K306" s="24"/>
      <c r="L306" s="167"/>
      <c r="O306" s="40"/>
      <c r="P306" s="41"/>
    </row>
    <row r="307" spans="2:16">
      <c r="B307" s="21"/>
      <c r="C307" s="83"/>
      <c r="F307" s="24"/>
      <c r="K307" s="24"/>
      <c r="L307" s="167"/>
      <c r="O307" s="40"/>
      <c r="P307" s="41"/>
    </row>
    <row r="308" spans="2:16">
      <c r="B308" s="21"/>
      <c r="C308" s="83"/>
      <c r="F308" s="24"/>
      <c r="K308" s="24"/>
      <c r="L308" s="167"/>
      <c r="O308" s="40"/>
      <c r="P308" s="41"/>
    </row>
    <row r="309" spans="2:16">
      <c r="B309" s="21"/>
      <c r="C309" s="83"/>
      <c r="K309" s="24"/>
      <c r="L309" s="167"/>
      <c r="O309" s="40"/>
      <c r="P309" s="41"/>
    </row>
    <row r="310" spans="2:16">
      <c r="B310" s="21"/>
      <c r="C310" s="83"/>
      <c r="F310" s="24"/>
      <c r="K310" s="24"/>
      <c r="L310" s="167"/>
      <c r="O310" s="40"/>
      <c r="P310" s="41"/>
    </row>
    <row r="311" spans="2:16">
      <c r="B311" s="21"/>
      <c r="C311" s="83"/>
      <c r="F311" s="24"/>
      <c r="K311" s="24"/>
      <c r="L311" s="167"/>
      <c r="O311" s="40"/>
      <c r="P311" s="41"/>
    </row>
    <row r="312" spans="2:16">
      <c r="B312" s="21"/>
      <c r="C312" s="83"/>
      <c r="F312" s="24"/>
      <c r="K312" s="24"/>
      <c r="L312" s="167"/>
      <c r="O312" s="40"/>
      <c r="P312" s="41"/>
    </row>
    <row r="313" spans="2:16">
      <c r="B313" s="21"/>
      <c r="C313" s="83"/>
      <c r="F313" s="24"/>
      <c r="K313" s="24"/>
      <c r="L313" s="167"/>
      <c r="O313" s="40"/>
      <c r="P313" s="41"/>
    </row>
    <row r="314" spans="2:16">
      <c r="B314" s="21"/>
      <c r="C314" s="83"/>
      <c r="K314" s="24"/>
      <c r="L314" s="167"/>
      <c r="O314" s="40"/>
      <c r="P314" s="41"/>
    </row>
    <row r="315" spans="2:16">
      <c r="B315" s="21"/>
      <c r="C315" s="83"/>
      <c r="F315" s="24"/>
      <c r="K315" s="24"/>
      <c r="L315" s="167"/>
      <c r="O315" s="40"/>
      <c r="P315" s="41"/>
    </row>
    <row r="316" spans="2:16">
      <c r="B316" s="21"/>
      <c r="C316" s="83"/>
      <c r="K316" s="24"/>
      <c r="L316" s="167"/>
      <c r="O316" s="40"/>
      <c r="P316" s="41"/>
    </row>
    <row r="317" spans="2:16">
      <c r="B317" s="21"/>
      <c r="C317" s="83"/>
      <c r="F317" s="24"/>
      <c r="K317" s="24"/>
      <c r="L317" s="167"/>
      <c r="O317" s="40"/>
      <c r="P317" s="41"/>
    </row>
    <row r="318" spans="2:16">
      <c r="B318" s="21"/>
      <c r="C318" s="83"/>
      <c r="K318" s="24"/>
      <c r="L318" s="167"/>
      <c r="O318" s="40"/>
      <c r="P318" s="41"/>
    </row>
    <row r="319" spans="2:16">
      <c r="B319" s="21"/>
      <c r="C319" s="83"/>
      <c r="K319" s="24"/>
      <c r="L319" s="168"/>
      <c r="O319" s="40"/>
      <c r="P319" s="41"/>
    </row>
    <row r="320" spans="2:16">
      <c r="B320" s="21"/>
      <c r="C320" s="83"/>
      <c r="F320" s="24"/>
      <c r="K320" s="24"/>
      <c r="L320" s="167"/>
      <c r="O320" s="40"/>
      <c r="P320" s="41"/>
    </row>
    <row r="321" spans="2:16">
      <c r="B321" s="21"/>
      <c r="C321" s="83"/>
      <c r="K321" s="24"/>
      <c r="L321" s="167"/>
      <c r="O321" s="40"/>
      <c r="P321" s="41"/>
    </row>
    <row r="322" spans="2:16">
      <c r="B322" s="21"/>
      <c r="C322" s="83"/>
      <c r="K322" s="24"/>
      <c r="L322" s="167"/>
      <c r="O322" s="40"/>
      <c r="P322" s="41"/>
    </row>
    <row r="323" spans="2:16">
      <c r="B323" s="21"/>
      <c r="C323" s="83"/>
      <c r="K323" s="24"/>
      <c r="L323" s="167"/>
      <c r="O323" s="40"/>
      <c r="P323" s="41"/>
    </row>
    <row r="324" spans="2:16">
      <c r="B324" s="21"/>
      <c r="C324" s="83"/>
      <c r="K324" s="24"/>
      <c r="L324" s="167"/>
      <c r="O324" s="40"/>
      <c r="P324" s="41"/>
    </row>
    <row r="325" spans="2:16">
      <c r="B325" s="21"/>
      <c r="C325" s="83"/>
      <c r="K325" s="24"/>
      <c r="L325" s="167"/>
      <c r="O325" s="40"/>
      <c r="P325" s="41"/>
    </row>
    <row r="326" spans="2:16">
      <c r="B326" s="21"/>
      <c r="C326" s="83"/>
      <c r="K326" s="24"/>
      <c r="L326" s="167"/>
      <c r="O326" s="40"/>
      <c r="P326" s="41"/>
    </row>
    <row r="327" spans="2:16">
      <c r="B327" s="21"/>
      <c r="C327" s="83"/>
      <c r="K327" s="24"/>
      <c r="L327" s="167"/>
      <c r="O327" s="40"/>
      <c r="P327" s="41"/>
    </row>
    <row r="328" spans="2:16">
      <c r="B328" s="21"/>
      <c r="C328" s="83"/>
      <c r="K328" s="24"/>
      <c r="L328" s="167"/>
      <c r="O328" s="40"/>
      <c r="P328" s="41"/>
    </row>
    <row r="329" spans="2:16">
      <c r="B329" s="21"/>
      <c r="C329" s="83"/>
      <c r="K329" s="24"/>
      <c r="L329" s="167"/>
      <c r="O329" s="40"/>
      <c r="P329" s="41"/>
    </row>
    <row r="330" spans="2:16">
      <c r="B330" s="21"/>
      <c r="C330" s="83"/>
      <c r="F330" s="24"/>
      <c r="K330" s="24"/>
      <c r="L330" s="167"/>
      <c r="O330" s="40"/>
      <c r="P330" s="41"/>
    </row>
    <row r="331" spans="2:16">
      <c r="B331" s="21"/>
      <c r="C331" s="83"/>
      <c r="F331" s="24"/>
      <c r="H331" s="24"/>
      <c r="I331" s="24"/>
      <c r="K331" s="24"/>
      <c r="L331" s="167"/>
      <c r="O331" s="40"/>
      <c r="P331" s="41"/>
    </row>
    <row r="332" spans="2:16">
      <c r="B332" s="21"/>
      <c r="C332" s="83"/>
      <c r="F332" s="24"/>
      <c r="K332" s="24"/>
      <c r="L332" s="167"/>
      <c r="O332" s="40"/>
      <c r="P332" s="41"/>
    </row>
    <row r="333" spans="2:17">
      <c r="B333" s="21"/>
      <c r="C333" s="83"/>
      <c r="F333" s="24"/>
      <c r="K333" s="24"/>
      <c r="L333" s="167"/>
      <c r="O333" s="40"/>
      <c r="P333" s="41"/>
      <c r="Q333" t="s">
        <v>43</v>
      </c>
    </row>
    <row r="334" spans="2:16">
      <c r="B334" s="21"/>
      <c r="C334" s="83"/>
      <c r="F334" s="24"/>
      <c r="K334" s="24"/>
      <c r="L334" s="167"/>
      <c r="O334" s="40"/>
      <c r="P334" s="41"/>
    </row>
    <row r="335" spans="2:17">
      <c r="B335" s="21"/>
      <c r="C335" s="83"/>
      <c r="F335" s="24"/>
      <c r="K335" s="24"/>
      <c r="L335" s="167"/>
      <c r="O335" s="40"/>
      <c r="P335" s="41"/>
      <c r="Q335" t="s">
        <v>43</v>
      </c>
    </row>
    <row r="336" spans="2:16">
      <c r="B336" s="21"/>
      <c r="C336" s="83"/>
      <c r="K336" s="24"/>
      <c r="L336" s="167"/>
      <c r="O336" s="40"/>
      <c r="P336" s="41"/>
    </row>
    <row r="337" spans="2:16">
      <c r="B337" s="21"/>
      <c r="C337" s="83"/>
      <c r="F337" s="24"/>
      <c r="K337" s="24"/>
      <c r="L337" s="167"/>
      <c r="O337" s="40"/>
      <c r="P337" s="41"/>
    </row>
    <row r="338" spans="2:16">
      <c r="B338" s="21"/>
      <c r="C338" s="83"/>
      <c r="F338" s="24"/>
      <c r="K338" s="24"/>
      <c r="L338" s="167"/>
      <c r="O338" s="40"/>
      <c r="P338" s="41"/>
    </row>
    <row r="339" spans="2:16">
      <c r="B339" s="21"/>
      <c r="C339" s="83"/>
      <c r="K339" s="24"/>
      <c r="L339" s="167"/>
      <c r="O339" s="40"/>
      <c r="P339" s="41"/>
    </row>
    <row r="340" spans="2:16">
      <c r="B340" s="21"/>
      <c r="C340" s="83"/>
      <c r="F340" s="24"/>
      <c r="K340" s="24"/>
      <c r="L340" s="167"/>
      <c r="O340" s="40"/>
      <c r="P340" s="41"/>
    </row>
    <row r="341" spans="2:16">
      <c r="B341" s="21"/>
      <c r="C341" s="83"/>
      <c r="F341" s="24"/>
      <c r="K341" s="24"/>
      <c r="L341" s="167"/>
      <c r="O341" s="40"/>
      <c r="P341" s="41"/>
    </row>
    <row r="342" spans="2:16">
      <c r="B342" s="21"/>
      <c r="C342" s="83"/>
      <c r="K342" s="24"/>
      <c r="O342" s="40"/>
      <c r="P342" s="41"/>
    </row>
    <row r="343" spans="2:16">
      <c r="B343" s="21"/>
      <c r="C343" s="83"/>
      <c r="F343" s="24"/>
      <c r="K343" s="24"/>
      <c r="O343" s="40"/>
      <c r="P343" s="41"/>
    </row>
    <row r="344" spans="2:16">
      <c r="B344" s="21"/>
      <c r="C344" s="83"/>
      <c r="K344" s="24"/>
      <c r="L344" s="167"/>
      <c r="O344" s="40"/>
      <c r="P344" s="41"/>
    </row>
    <row r="345" spans="2:16">
      <c r="B345" s="21"/>
      <c r="C345" s="83"/>
      <c r="K345" s="24"/>
      <c r="L345" s="167"/>
      <c r="O345" s="40"/>
      <c r="P345" s="41"/>
    </row>
    <row r="346" spans="2:16">
      <c r="B346" s="21"/>
      <c r="C346" s="83"/>
      <c r="K346" s="24"/>
      <c r="L346" s="167"/>
      <c r="O346" s="40"/>
      <c r="P346" s="41"/>
    </row>
    <row r="347" spans="2:16">
      <c r="B347" s="21"/>
      <c r="C347" s="83"/>
      <c r="K347" s="24"/>
      <c r="L347" s="167"/>
      <c r="O347" s="40"/>
      <c r="P347" s="41"/>
    </row>
    <row r="348" spans="2:16">
      <c r="B348" s="21"/>
      <c r="C348" s="83"/>
      <c r="K348" s="24"/>
      <c r="L348" s="167"/>
      <c r="O348" s="40"/>
      <c r="P348" s="41"/>
    </row>
    <row r="349" spans="2:16">
      <c r="B349" s="21"/>
      <c r="C349" s="83"/>
      <c r="K349" s="24"/>
      <c r="L349" s="167"/>
      <c r="O349" s="40"/>
      <c r="P349" s="41"/>
    </row>
    <row r="350" spans="2:16">
      <c r="B350" s="21"/>
      <c r="C350" s="83"/>
      <c r="K350" s="24"/>
      <c r="L350" s="167"/>
      <c r="O350" s="40"/>
      <c r="P350" s="41"/>
    </row>
    <row r="351" spans="2:16">
      <c r="B351" s="21"/>
      <c r="C351" s="83"/>
      <c r="F351" s="24"/>
      <c r="K351" s="24"/>
      <c r="L351" s="167"/>
      <c r="O351" s="40"/>
      <c r="P351" s="41"/>
    </row>
    <row r="352" spans="2:16">
      <c r="B352" s="21"/>
      <c r="C352" s="83"/>
      <c r="K352" s="24"/>
      <c r="L352" s="167"/>
      <c r="O352" s="40"/>
      <c r="P352" s="41"/>
    </row>
    <row r="353" spans="2:16">
      <c r="B353" s="21"/>
      <c r="C353" s="83"/>
      <c r="K353" s="24"/>
      <c r="L353" s="167"/>
      <c r="O353" s="40"/>
      <c r="P353" s="41"/>
    </row>
    <row r="354" spans="2:16">
      <c r="B354" s="21"/>
      <c r="C354" s="83"/>
      <c r="K354" s="24"/>
      <c r="L354" s="167"/>
      <c r="O354" s="40"/>
      <c r="P354" s="41"/>
    </row>
    <row r="355" spans="2:16">
      <c r="B355" s="21"/>
      <c r="C355" s="83"/>
      <c r="K355" s="24"/>
      <c r="L355" s="167"/>
      <c r="O355" s="40"/>
      <c r="P355" s="41"/>
    </row>
    <row r="356" spans="2:16">
      <c r="B356" s="21"/>
      <c r="C356" s="83"/>
      <c r="K356" s="24"/>
      <c r="L356" s="167"/>
      <c r="O356" s="40"/>
      <c r="P356" s="41"/>
    </row>
    <row r="357" spans="2:16">
      <c r="B357" s="21"/>
      <c r="C357" s="83"/>
      <c r="K357" s="24"/>
      <c r="L357" s="167"/>
      <c r="O357" s="40"/>
      <c r="P357" s="41"/>
    </row>
    <row r="358" spans="2:16">
      <c r="B358" s="21"/>
      <c r="C358" s="83"/>
      <c r="F358" s="24"/>
      <c r="K358" s="24"/>
      <c r="L358" s="167"/>
      <c r="O358" s="40"/>
      <c r="P358" s="41"/>
    </row>
    <row r="359" spans="2:16">
      <c r="B359" s="21"/>
      <c r="C359" s="83"/>
      <c r="K359" s="24"/>
      <c r="L359" s="167"/>
      <c r="O359" s="40"/>
      <c r="P359" s="41"/>
    </row>
    <row r="360" spans="2:16">
      <c r="B360" s="21"/>
      <c r="C360" s="83"/>
      <c r="F360" s="24"/>
      <c r="K360" s="24"/>
      <c r="L360" s="167"/>
      <c r="O360" s="40"/>
      <c r="P360" s="41"/>
    </row>
    <row r="361" spans="2:16">
      <c r="B361" s="21"/>
      <c r="C361" s="83"/>
      <c r="K361" s="24"/>
      <c r="L361" s="167"/>
      <c r="O361" s="40"/>
      <c r="P361" s="41"/>
    </row>
    <row r="362" spans="2:16">
      <c r="B362" s="21"/>
      <c r="C362" s="83"/>
      <c r="F362" s="24"/>
      <c r="K362" s="24"/>
      <c r="L362" s="167"/>
      <c r="O362" s="40"/>
      <c r="P362" s="41"/>
    </row>
    <row r="363" spans="2:16">
      <c r="B363" s="21"/>
      <c r="C363" s="83"/>
      <c r="F363" s="24"/>
      <c r="K363" s="24"/>
      <c r="L363" s="167"/>
      <c r="O363" s="40"/>
      <c r="P363" s="41"/>
    </row>
  </sheetData>
  <sortState ref="A2:P363">
    <sortCondition ref="P2:P363"/>
  </sortState>
  <pageMargins left="0.7" right="0.7" top="0.75" bottom="0.75" header="0.3" footer="0.3"/>
  <pageSetup paperSize="9" orientation="portrait" horizontalDpi="180" verticalDpi="18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363"/>
  <sheetViews>
    <sheetView tabSelected="1" workbookViewId="0">
      <pane ySplit="1" topLeftCell="A2" activePane="bottomLeft" state="frozen"/>
      <selection/>
      <selection pane="bottomLeft" activeCell="D1" sqref="D1"/>
    </sheetView>
  </sheetViews>
  <sheetFormatPr defaultColWidth="9" defaultRowHeight="14.4"/>
  <cols>
    <col min="2" max="2" width="10.1388888888889" customWidth="1"/>
    <col min="3" max="3" width="13.1388888888889" customWidth="1"/>
    <col min="4" max="4" width="9.13888888888889" style="130"/>
    <col min="5" max="5" width="3.85185185185185" style="131" customWidth="1"/>
    <col min="6" max="6" width="3.85185185185185" style="132" customWidth="1"/>
    <col min="7" max="7" width="4.28703703703704" style="133" customWidth="1"/>
    <col min="8" max="8" width="3.85185185185185" customWidth="1"/>
    <col min="9" max="9" width="4.13888888888889" customWidth="1"/>
    <col min="10" max="10" width="4.13888888888889" style="7" customWidth="1"/>
    <col min="11" max="11" width="6.28703703703704" style="134" customWidth="1"/>
    <col min="12" max="12" width="5.71296296296296" style="134" customWidth="1"/>
    <col min="13" max="13" width="5.42592592592593" style="133" customWidth="1"/>
    <col min="14" max="14" width="9.13888888888889" style="39"/>
    <col min="15" max="15" width="10.1388888888889" style="9" customWidth="1"/>
    <col min="16" max="16" width="9.85185185185185" style="10" customWidth="1"/>
  </cols>
  <sheetData>
    <row r="1" s="1" customFormat="1" ht="58.35" spans="1:16">
      <c r="A1" s="1" t="s">
        <v>44</v>
      </c>
      <c r="B1" s="1" t="s">
        <v>45</v>
      </c>
      <c r="C1" s="1" t="s">
        <v>46</v>
      </c>
      <c r="D1" s="135" t="s">
        <v>47</v>
      </c>
      <c r="E1" s="136" t="s">
        <v>4</v>
      </c>
      <c r="F1" s="137" t="s">
        <v>5</v>
      </c>
      <c r="G1" s="138" t="s">
        <v>6</v>
      </c>
      <c r="H1" s="1" t="s">
        <v>7</v>
      </c>
      <c r="I1" s="1" t="s">
        <v>8</v>
      </c>
      <c r="J1" s="149" t="s">
        <v>9</v>
      </c>
      <c r="K1" s="150" t="s">
        <v>10</v>
      </c>
      <c r="L1" s="151" t="s">
        <v>11</v>
      </c>
      <c r="M1" s="152" t="s">
        <v>12</v>
      </c>
      <c r="N1" s="33" t="s">
        <v>13</v>
      </c>
      <c r="O1" s="34" t="s">
        <v>14</v>
      </c>
      <c r="P1" s="153" t="s">
        <v>15</v>
      </c>
    </row>
    <row r="2" s="23" customFormat="1" ht="15.15" spans="1:16">
      <c r="A2" s="23">
        <v>48</v>
      </c>
      <c r="B2" s="101">
        <v>45096</v>
      </c>
      <c r="C2" s="139" t="s">
        <v>48</v>
      </c>
      <c r="D2" s="130">
        <v>4</v>
      </c>
      <c r="E2" s="140"/>
      <c r="F2" s="141"/>
      <c r="G2" s="142"/>
      <c r="I2" s="23" t="s">
        <v>17</v>
      </c>
      <c r="J2" s="7"/>
      <c r="K2" s="154"/>
      <c r="L2" s="147">
        <v>26</v>
      </c>
      <c r="M2" s="133"/>
      <c r="N2" s="39">
        <v>26</v>
      </c>
      <c r="O2" s="40">
        <f t="shared" ref="O2:O10" si="0">B2-N2+1</f>
        <v>45071</v>
      </c>
      <c r="P2" s="41">
        <f t="shared" ref="P2:P33" si="1">O2+25</f>
        <v>45096</v>
      </c>
    </row>
    <row r="3" s="23" customFormat="1" spans="1:16">
      <c r="A3" s="23">
        <v>72</v>
      </c>
      <c r="B3" s="101">
        <v>45096</v>
      </c>
      <c r="C3" s="139" t="s">
        <v>48</v>
      </c>
      <c r="D3" s="130">
        <v>6</v>
      </c>
      <c r="E3" s="131"/>
      <c r="F3" s="132"/>
      <c r="G3" s="133"/>
      <c r="H3" t="s">
        <v>17</v>
      </c>
      <c r="I3"/>
      <c r="J3" s="7"/>
      <c r="K3" s="147"/>
      <c r="L3" s="147">
        <v>26</v>
      </c>
      <c r="M3" s="133"/>
      <c r="N3" s="39">
        <v>26</v>
      </c>
      <c r="O3" s="40">
        <f t="shared" si="0"/>
        <v>45071</v>
      </c>
      <c r="P3" s="41">
        <f t="shared" si="1"/>
        <v>45096</v>
      </c>
    </row>
    <row r="4" s="23" customFormat="1" spans="1:27">
      <c r="A4" s="23">
        <v>52</v>
      </c>
      <c r="B4" s="101">
        <v>45096</v>
      </c>
      <c r="C4" s="139" t="s">
        <v>48</v>
      </c>
      <c r="D4" s="130">
        <v>7</v>
      </c>
      <c r="E4" s="131"/>
      <c r="F4" s="132"/>
      <c r="G4" s="133"/>
      <c r="H4" t="s">
        <v>39</v>
      </c>
      <c r="I4"/>
      <c r="J4" s="7"/>
      <c r="K4" s="147"/>
      <c r="L4" s="147">
        <v>24</v>
      </c>
      <c r="M4" s="133"/>
      <c r="N4" s="39">
        <v>24</v>
      </c>
      <c r="O4" s="40">
        <f t="shared" si="0"/>
        <v>45073</v>
      </c>
      <c r="P4" s="41">
        <f t="shared" si="1"/>
        <v>45098</v>
      </c>
      <c r="S4"/>
      <c r="T4"/>
      <c r="U4"/>
      <c r="V4"/>
      <c r="W4"/>
      <c r="X4"/>
      <c r="Y4"/>
      <c r="Z4"/>
      <c r="AA4"/>
    </row>
    <row r="5" s="23" customFormat="1" spans="1:28">
      <c r="A5" s="23">
        <v>55</v>
      </c>
      <c r="B5" s="101">
        <v>45096</v>
      </c>
      <c r="C5" s="139" t="s">
        <v>48</v>
      </c>
      <c r="D5" s="130">
        <v>3</v>
      </c>
      <c r="E5" s="131"/>
      <c r="F5" s="132"/>
      <c r="G5" s="133"/>
      <c r="H5" s="24" t="s">
        <v>39</v>
      </c>
      <c r="I5"/>
      <c r="J5" s="7"/>
      <c r="K5" s="147"/>
      <c r="L5" s="147">
        <v>24</v>
      </c>
      <c r="M5" s="133"/>
      <c r="N5" s="39">
        <v>24</v>
      </c>
      <c r="O5" s="40">
        <f t="shared" si="0"/>
        <v>45073</v>
      </c>
      <c r="P5" s="41">
        <f t="shared" si="1"/>
        <v>45098</v>
      </c>
      <c r="S5" s="158"/>
      <c r="T5"/>
      <c r="U5"/>
      <c r="V5"/>
      <c r="W5"/>
      <c r="X5"/>
      <c r="Y5"/>
      <c r="Z5"/>
      <c r="AA5" s="23"/>
      <c r="AB5"/>
    </row>
    <row r="6" s="23" customFormat="1" spans="1:28">
      <c r="A6" s="23">
        <v>56</v>
      </c>
      <c r="B6" s="101">
        <v>45096</v>
      </c>
      <c r="C6" s="139" t="s">
        <v>48</v>
      </c>
      <c r="D6" s="130">
        <v>1</v>
      </c>
      <c r="E6" s="131"/>
      <c r="F6" s="132"/>
      <c r="G6" s="133"/>
      <c r="H6" s="24">
        <v>38</v>
      </c>
      <c r="I6"/>
      <c r="J6" s="7"/>
      <c r="K6" s="147"/>
      <c r="L6" s="147">
        <v>22</v>
      </c>
      <c r="M6" s="133"/>
      <c r="N6" s="39">
        <v>22</v>
      </c>
      <c r="O6" s="40">
        <f t="shared" si="0"/>
        <v>45075</v>
      </c>
      <c r="P6" s="41">
        <f t="shared" si="1"/>
        <v>45100</v>
      </c>
      <c r="S6" s="158"/>
      <c r="T6"/>
      <c r="U6"/>
      <c r="V6"/>
      <c r="W6"/>
      <c r="X6"/>
      <c r="Y6"/>
      <c r="Z6"/>
      <c r="AA6" s="23"/>
      <c r="AB6"/>
    </row>
    <row r="7" s="23" customFormat="1" spans="1:16">
      <c r="A7" s="23">
        <v>7</v>
      </c>
      <c r="B7" s="101">
        <v>45096</v>
      </c>
      <c r="C7" s="139" t="s">
        <v>49</v>
      </c>
      <c r="D7" s="130">
        <v>5</v>
      </c>
      <c r="E7" s="131"/>
      <c r="F7" s="132"/>
      <c r="G7" s="133"/>
      <c r="H7">
        <v>36</v>
      </c>
      <c r="I7">
        <v>38</v>
      </c>
      <c r="J7" s="7">
        <v>39</v>
      </c>
      <c r="K7" s="147">
        <v>21</v>
      </c>
      <c r="L7" s="147">
        <v>22</v>
      </c>
      <c r="M7" s="133">
        <v>22</v>
      </c>
      <c r="N7" s="39">
        <f t="shared" ref="N7:N26" si="2">SUM(K7:M7)/3</f>
        <v>21.6666666666667</v>
      </c>
      <c r="O7" s="40">
        <f t="shared" si="0"/>
        <v>45075.3333333333</v>
      </c>
      <c r="P7" s="41">
        <f t="shared" si="1"/>
        <v>45100.3333333333</v>
      </c>
    </row>
    <row r="8" s="23" customFormat="1" spans="1:16">
      <c r="A8" s="23">
        <v>53</v>
      </c>
      <c r="B8" s="101">
        <v>45096</v>
      </c>
      <c r="C8" s="139" t="s">
        <v>48</v>
      </c>
      <c r="D8" s="130">
        <v>10</v>
      </c>
      <c r="E8" s="140"/>
      <c r="F8" s="132"/>
      <c r="G8" s="133"/>
      <c r="H8" s="143">
        <v>35</v>
      </c>
      <c r="I8" s="143">
        <v>38</v>
      </c>
      <c r="J8" s="155">
        <v>40</v>
      </c>
      <c r="K8" s="154">
        <v>22</v>
      </c>
      <c r="L8" s="146">
        <v>21</v>
      </c>
      <c r="M8" s="133">
        <v>22</v>
      </c>
      <c r="N8" s="39">
        <f t="shared" si="2"/>
        <v>21.6666666666667</v>
      </c>
      <c r="O8" s="40">
        <f t="shared" si="0"/>
        <v>45075.3333333333</v>
      </c>
      <c r="P8" s="41">
        <f t="shared" si="1"/>
        <v>45100.3333333333</v>
      </c>
    </row>
    <row r="9" s="23" customFormat="1" spans="1:16">
      <c r="A9" s="23">
        <v>51</v>
      </c>
      <c r="B9" s="101">
        <v>45096</v>
      </c>
      <c r="C9" s="139" t="s">
        <v>48</v>
      </c>
      <c r="D9" s="130">
        <v>3</v>
      </c>
      <c r="E9" s="140"/>
      <c r="F9" s="141"/>
      <c r="G9" s="142"/>
      <c r="H9" s="23">
        <v>34</v>
      </c>
      <c r="I9" s="23">
        <v>35</v>
      </c>
      <c r="J9" s="7">
        <v>37</v>
      </c>
      <c r="K9" s="154">
        <v>20</v>
      </c>
      <c r="L9" s="147">
        <v>21</v>
      </c>
      <c r="M9" s="133">
        <v>22</v>
      </c>
      <c r="N9" s="39">
        <f t="shared" si="2"/>
        <v>21</v>
      </c>
      <c r="O9" s="40">
        <f t="shared" si="0"/>
        <v>45076</v>
      </c>
      <c r="P9" s="41">
        <f t="shared" si="1"/>
        <v>45101</v>
      </c>
    </row>
    <row r="10" s="23" customFormat="1" spans="1:16">
      <c r="A10" s="23">
        <v>44</v>
      </c>
      <c r="B10" s="101">
        <v>45096</v>
      </c>
      <c r="C10" s="139" t="s">
        <v>48</v>
      </c>
      <c r="D10" s="130">
        <v>4</v>
      </c>
      <c r="E10" s="131">
        <v>32</v>
      </c>
      <c r="F10" s="132">
        <v>34</v>
      </c>
      <c r="G10" s="133">
        <v>36</v>
      </c>
      <c r="H10" s="144"/>
      <c r="I10" s="156"/>
      <c r="J10" s="7"/>
      <c r="K10" s="147">
        <v>19</v>
      </c>
      <c r="L10" s="147">
        <v>20</v>
      </c>
      <c r="M10" s="133">
        <v>21</v>
      </c>
      <c r="N10" s="39">
        <f t="shared" si="2"/>
        <v>20</v>
      </c>
      <c r="O10" s="40">
        <f t="shared" si="0"/>
        <v>45077</v>
      </c>
      <c r="P10" s="41">
        <f t="shared" si="1"/>
        <v>45102</v>
      </c>
    </row>
    <row r="11" s="23" customFormat="1" spans="1:29">
      <c r="A11" s="23">
        <v>59</v>
      </c>
      <c r="B11" s="101">
        <v>45096</v>
      </c>
      <c r="C11" s="139" t="s">
        <v>48</v>
      </c>
      <c r="D11" s="130">
        <v>3</v>
      </c>
      <c r="E11" s="131"/>
      <c r="F11" s="132"/>
      <c r="G11" s="133"/>
      <c r="H11" s="145">
        <v>31</v>
      </c>
      <c r="I11">
        <v>32</v>
      </c>
      <c r="J11" s="7">
        <v>35</v>
      </c>
      <c r="K11" s="147">
        <v>19</v>
      </c>
      <c r="L11" s="147">
        <v>19</v>
      </c>
      <c r="M11" s="133">
        <v>21</v>
      </c>
      <c r="N11" s="39">
        <f t="shared" si="2"/>
        <v>19.6666666666667</v>
      </c>
      <c r="O11" s="40">
        <f>B12-N11+1</f>
        <v>45077.3333333333</v>
      </c>
      <c r="P11" s="41">
        <f t="shared" si="1"/>
        <v>45102.3333333333</v>
      </c>
      <c r="S11"/>
      <c r="T11"/>
      <c r="U11"/>
      <c r="V11"/>
      <c r="W11"/>
      <c r="X11"/>
      <c r="Y11"/>
      <c r="Z11"/>
      <c r="AA11"/>
      <c r="AB11"/>
      <c r="AC11"/>
    </row>
    <row r="12" s="23" customFormat="1" spans="1:29">
      <c r="A12" s="23">
        <v>54</v>
      </c>
      <c r="B12" s="101">
        <v>45096</v>
      </c>
      <c r="C12" s="139" t="s">
        <v>48</v>
      </c>
      <c r="D12" s="130">
        <v>5</v>
      </c>
      <c r="E12" s="140"/>
      <c r="F12" s="146"/>
      <c r="G12" s="142"/>
      <c r="H12" s="24">
        <v>27</v>
      </c>
      <c r="I12" s="143">
        <v>31</v>
      </c>
      <c r="J12" s="155">
        <v>33</v>
      </c>
      <c r="K12" s="154">
        <v>17</v>
      </c>
      <c r="L12" s="146">
        <v>19</v>
      </c>
      <c r="M12" s="133">
        <v>20</v>
      </c>
      <c r="N12" s="39">
        <f t="shared" si="2"/>
        <v>18.6666666666667</v>
      </c>
      <c r="O12" s="40">
        <f t="shared" ref="O12:O43" si="3">B12-N12+1</f>
        <v>45078.3333333333</v>
      </c>
      <c r="P12" s="41">
        <f t="shared" si="1"/>
        <v>45103.3333333333</v>
      </c>
      <c r="S12" s="158"/>
      <c r="T12"/>
      <c r="U12"/>
      <c r="V12"/>
      <c r="W12"/>
      <c r="X12"/>
      <c r="Y12"/>
      <c r="Z12"/>
      <c r="AA12"/>
      <c r="AB12"/>
      <c r="AC12"/>
    </row>
    <row r="13" s="23" customFormat="1" spans="1:29">
      <c r="A13" s="23">
        <v>57</v>
      </c>
      <c r="B13" s="101">
        <v>45096</v>
      </c>
      <c r="C13" s="139" t="s">
        <v>48</v>
      </c>
      <c r="D13" s="130">
        <v>3</v>
      </c>
      <c r="E13" s="140"/>
      <c r="F13" s="146"/>
      <c r="G13" s="142"/>
      <c r="H13" s="24">
        <v>28</v>
      </c>
      <c r="I13" s="143">
        <v>24</v>
      </c>
      <c r="J13" s="155">
        <v>25</v>
      </c>
      <c r="K13" s="154">
        <v>18</v>
      </c>
      <c r="L13" s="146">
        <v>16</v>
      </c>
      <c r="M13" s="133">
        <v>16</v>
      </c>
      <c r="N13" s="39">
        <f t="shared" si="2"/>
        <v>16.6666666666667</v>
      </c>
      <c r="O13" s="40">
        <f t="shared" si="3"/>
        <v>45080.3333333333</v>
      </c>
      <c r="P13" s="41">
        <f t="shared" si="1"/>
        <v>45105.3333333333</v>
      </c>
      <c r="S13" s="158"/>
      <c r="T13"/>
      <c r="U13"/>
      <c r="V13"/>
      <c r="W13"/>
      <c r="X13"/>
      <c r="Y13"/>
      <c r="Z13"/>
      <c r="AA13"/>
      <c r="AB13"/>
      <c r="AC13"/>
    </row>
    <row r="14" s="23" customFormat="1" spans="1:16">
      <c r="A14" s="23">
        <v>65</v>
      </c>
      <c r="B14" s="101">
        <v>45096</v>
      </c>
      <c r="C14" s="139" t="s">
        <v>48</v>
      </c>
      <c r="D14" s="130">
        <v>3</v>
      </c>
      <c r="E14" s="140"/>
      <c r="F14" s="146"/>
      <c r="G14" s="142"/>
      <c r="H14" s="24">
        <v>25</v>
      </c>
      <c r="I14" s="143">
        <v>28</v>
      </c>
      <c r="J14" s="155">
        <v>24</v>
      </c>
      <c r="K14" s="154">
        <v>16</v>
      </c>
      <c r="L14" s="146">
        <v>18</v>
      </c>
      <c r="M14" s="133">
        <v>16</v>
      </c>
      <c r="N14" s="39">
        <f t="shared" si="2"/>
        <v>16.6666666666667</v>
      </c>
      <c r="O14" s="40">
        <f t="shared" si="3"/>
        <v>45080.3333333333</v>
      </c>
      <c r="P14" s="41">
        <f t="shared" si="1"/>
        <v>45105.3333333333</v>
      </c>
    </row>
    <row r="15" s="23" customFormat="1" spans="1:16">
      <c r="A15" s="23">
        <v>34</v>
      </c>
      <c r="B15" s="101">
        <v>45096</v>
      </c>
      <c r="C15" s="139" t="s">
        <v>48</v>
      </c>
      <c r="D15" s="130">
        <v>3</v>
      </c>
      <c r="E15" s="131"/>
      <c r="F15" s="132"/>
      <c r="G15" s="133"/>
      <c r="H15">
        <v>26</v>
      </c>
      <c r="I15">
        <v>25</v>
      </c>
      <c r="J15" s="7">
        <v>22</v>
      </c>
      <c r="K15" s="147">
        <v>17</v>
      </c>
      <c r="L15" s="147">
        <v>16</v>
      </c>
      <c r="M15" s="133">
        <v>15</v>
      </c>
      <c r="N15" s="39">
        <f t="shared" si="2"/>
        <v>16</v>
      </c>
      <c r="O15" s="40">
        <f t="shared" si="3"/>
        <v>45081</v>
      </c>
      <c r="P15" s="41">
        <f t="shared" si="1"/>
        <v>45106</v>
      </c>
    </row>
    <row r="16" s="23" customFormat="1" spans="1:16">
      <c r="A16" s="23">
        <v>47</v>
      </c>
      <c r="B16" s="101">
        <v>45096</v>
      </c>
      <c r="C16" s="139" t="s">
        <v>48</v>
      </c>
      <c r="D16" s="130">
        <v>3</v>
      </c>
      <c r="E16" s="140"/>
      <c r="F16" s="141"/>
      <c r="G16" s="142"/>
      <c r="H16" s="24">
        <v>25</v>
      </c>
      <c r="I16" s="24">
        <v>20</v>
      </c>
      <c r="J16" s="7">
        <v>24</v>
      </c>
      <c r="K16" s="154">
        <v>16</v>
      </c>
      <c r="L16" s="146">
        <v>14</v>
      </c>
      <c r="M16" s="133">
        <v>16</v>
      </c>
      <c r="N16" s="39">
        <f t="shared" si="2"/>
        <v>15.3333333333333</v>
      </c>
      <c r="O16" s="40">
        <f t="shared" si="3"/>
        <v>45081.6666666667</v>
      </c>
      <c r="P16" s="41">
        <f t="shared" si="1"/>
        <v>45106.6666666667</v>
      </c>
    </row>
    <row r="17" s="23" customFormat="1" spans="1:16">
      <c r="A17" s="23">
        <v>31</v>
      </c>
      <c r="B17" s="101">
        <v>45096</v>
      </c>
      <c r="C17" s="139" t="s">
        <v>48</v>
      </c>
      <c r="D17" s="130">
        <v>3</v>
      </c>
      <c r="E17" s="140"/>
      <c r="F17" s="141"/>
      <c r="G17" s="142"/>
      <c r="H17" s="143">
        <v>21</v>
      </c>
      <c r="I17">
        <v>22</v>
      </c>
      <c r="J17" s="155">
        <v>18</v>
      </c>
      <c r="K17" s="154">
        <v>15</v>
      </c>
      <c r="L17" s="146">
        <v>15</v>
      </c>
      <c r="M17" s="133">
        <v>14</v>
      </c>
      <c r="N17" s="39">
        <f t="shared" si="2"/>
        <v>14.6666666666667</v>
      </c>
      <c r="O17" s="40">
        <f t="shared" si="3"/>
        <v>45082.3333333333</v>
      </c>
      <c r="P17" s="41">
        <f t="shared" si="1"/>
        <v>45107.3333333333</v>
      </c>
    </row>
    <row r="18" s="23" customFormat="1" spans="1:16">
      <c r="A18" s="23">
        <v>3</v>
      </c>
      <c r="B18" s="101">
        <v>45096</v>
      </c>
      <c r="C18" s="139" t="s">
        <v>49</v>
      </c>
      <c r="D18" s="130">
        <v>4</v>
      </c>
      <c r="E18" s="131"/>
      <c r="F18" s="147"/>
      <c r="G18" s="133"/>
      <c r="H18">
        <v>20</v>
      </c>
      <c r="I18">
        <v>18</v>
      </c>
      <c r="J18" s="7">
        <v>21</v>
      </c>
      <c r="K18" s="154">
        <v>14</v>
      </c>
      <c r="L18" s="146">
        <v>14</v>
      </c>
      <c r="M18" s="133">
        <v>15</v>
      </c>
      <c r="N18" s="39">
        <f t="shared" si="2"/>
        <v>14.3333333333333</v>
      </c>
      <c r="O18" s="40">
        <f t="shared" si="3"/>
        <v>45082.6666666667</v>
      </c>
      <c r="P18" s="41">
        <f t="shared" si="1"/>
        <v>45107.6666666667</v>
      </c>
    </row>
    <row r="19" s="23" customFormat="1" spans="1:16">
      <c r="A19" s="23">
        <v>33</v>
      </c>
      <c r="B19" s="101">
        <v>45096</v>
      </c>
      <c r="C19" s="139" t="s">
        <v>48</v>
      </c>
      <c r="D19" s="130">
        <v>3</v>
      </c>
      <c r="E19" s="140">
        <v>90</v>
      </c>
      <c r="F19" s="146" t="s">
        <v>42</v>
      </c>
      <c r="G19" s="142"/>
      <c r="H19" s="24"/>
      <c r="I19" s="143"/>
      <c r="J19" s="155">
        <v>18</v>
      </c>
      <c r="K19" s="154">
        <v>10</v>
      </c>
      <c r="L19" s="146">
        <v>11</v>
      </c>
      <c r="M19" s="133">
        <v>14</v>
      </c>
      <c r="N19" s="39">
        <f t="shared" si="2"/>
        <v>11.6666666666667</v>
      </c>
      <c r="O19" s="40">
        <f t="shared" si="3"/>
        <v>45085.3333333333</v>
      </c>
      <c r="P19" s="41">
        <f t="shared" si="1"/>
        <v>45110.3333333333</v>
      </c>
    </row>
    <row r="20" s="23" customFormat="1" spans="1:16">
      <c r="A20" s="23">
        <v>37</v>
      </c>
      <c r="B20" s="101">
        <v>45096</v>
      </c>
      <c r="C20" s="139" t="s">
        <v>48</v>
      </c>
      <c r="D20" s="130">
        <v>4</v>
      </c>
      <c r="E20" s="140" t="s">
        <v>42</v>
      </c>
      <c r="F20" s="141" t="s">
        <v>42</v>
      </c>
      <c r="G20" s="142" t="s">
        <v>42</v>
      </c>
      <c r="H20" s="24"/>
      <c r="I20" s="24"/>
      <c r="J20" s="7"/>
      <c r="K20" s="154">
        <v>11</v>
      </c>
      <c r="L20" s="147">
        <v>11</v>
      </c>
      <c r="M20" s="133">
        <v>11</v>
      </c>
      <c r="N20" s="39">
        <f t="shared" si="2"/>
        <v>11</v>
      </c>
      <c r="O20" s="40">
        <f t="shared" si="3"/>
        <v>45086</v>
      </c>
      <c r="P20" s="41">
        <f t="shared" si="1"/>
        <v>45111</v>
      </c>
    </row>
    <row r="21" s="23" customFormat="1" spans="1:16">
      <c r="A21" s="23">
        <v>49</v>
      </c>
      <c r="B21" s="101">
        <v>45096</v>
      </c>
      <c r="C21" s="139" t="s">
        <v>48</v>
      </c>
      <c r="D21" s="130">
        <v>3</v>
      </c>
      <c r="E21" s="140" t="s">
        <v>42</v>
      </c>
      <c r="F21" s="146" t="s">
        <v>42</v>
      </c>
      <c r="G21" s="142">
        <v>90</v>
      </c>
      <c r="H21" s="24"/>
      <c r="I21" s="143"/>
      <c r="J21" s="155"/>
      <c r="K21" s="154">
        <v>11</v>
      </c>
      <c r="L21" s="146">
        <v>11</v>
      </c>
      <c r="M21" s="133">
        <v>10</v>
      </c>
      <c r="N21" s="39">
        <f t="shared" si="2"/>
        <v>10.6666666666667</v>
      </c>
      <c r="O21" s="40">
        <f t="shared" si="3"/>
        <v>45086.3333333333</v>
      </c>
      <c r="P21" s="41">
        <f t="shared" si="1"/>
        <v>45111.3333333333</v>
      </c>
    </row>
    <row r="22" s="23" customFormat="1" spans="1:16">
      <c r="A22" s="23">
        <v>6</v>
      </c>
      <c r="B22" s="101">
        <v>45096</v>
      </c>
      <c r="C22" s="139" t="s">
        <v>49</v>
      </c>
      <c r="D22" s="130">
        <v>4</v>
      </c>
      <c r="E22" s="131" t="s">
        <v>42</v>
      </c>
      <c r="F22" s="146">
        <v>90</v>
      </c>
      <c r="G22" s="133">
        <v>90</v>
      </c>
      <c r="H22"/>
      <c r="I22"/>
      <c r="J22" s="7"/>
      <c r="K22" s="147">
        <v>11</v>
      </c>
      <c r="L22" s="147">
        <v>10</v>
      </c>
      <c r="M22" s="133">
        <v>10</v>
      </c>
      <c r="N22" s="39">
        <f t="shared" si="2"/>
        <v>10.3333333333333</v>
      </c>
      <c r="O22" s="40">
        <f t="shared" si="3"/>
        <v>45086.6666666667</v>
      </c>
      <c r="P22" s="41">
        <f t="shared" si="1"/>
        <v>45111.6666666667</v>
      </c>
    </row>
    <row r="23" s="23" customFormat="1" spans="1:16">
      <c r="A23" s="23">
        <v>8</v>
      </c>
      <c r="B23" s="101">
        <v>45096</v>
      </c>
      <c r="C23" s="139" t="s">
        <v>49</v>
      </c>
      <c r="D23" s="130">
        <v>6</v>
      </c>
      <c r="E23" s="131" t="s">
        <v>42</v>
      </c>
      <c r="F23" s="147">
        <v>90</v>
      </c>
      <c r="G23" s="133">
        <v>90</v>
      </c>
      <c r="H23"/>
      <c r="I23"/>
      <c r="J23" s="7"/>
      <c r="K23" s="147">
        <v>11</v>
      </c>
      <c r="L23" s="147">
        <v>10</v>
      </c>
      <c r="M23" s="133">
        <v>10</v>
      </c>
      <c r="N23" s="39">
        <f t="shared" si="2"/>
        <v>10.3333333333333</v>
      </c>
      <c r="O23" s="40">
        <f t="shared" si="3"/>
        <v>45086.6666666667</v>
      </c>
      <c r="P23" s="41">
        <f t="shared" si="1"/>
        <v>45111.6666666667</v>
      </c>
    </row>
    <row r="24" s="23" customFormat="1" spans="1:16">
      <c r="A24" s="23">
        <v>28</v>
      </c>
      <c r="B24" s="101">
        <v>45096</v>
      </c>
      <c r="C24" s="139" t="s">
        <v>48</v>
      </c>
      <c r="D24" s="130">
        <v>5</v>
      </c>
      <c r="E24" s="131">
        <v>90</v>
      </c>
      <c r="F24" s="132">
        <v>90</v>
      </c>
      <c r="G24" s="133" t="s">
        <v>42</v>
      </c>
      <c r="H24"/>
      <c r="I24"/>
      <c r="J24" s="7"/>
      <c r="K24" s="147">
        <v>10</v>
      </c>
      <c r="L24" s="147">
        <v>10</v>
      </c>
      <c r="M24" s="133">
        <v>11</v>
      </c>
      <c r="N24" s="39">
        <f t="shared" si="2"/>
        <v>10.3333333333333</v>
      </c>
      <c r="O24" s="40">
        <f t="shared" si="3"/>
        <v>45086.6666666667</v>
      </c>
      <c r="P24" s="41">
        <f t="shared" si="1"/>
        <v>45111.6666666667</v>
      </c>
    </row>
    <row r="25" s="23" customFormat="1" spans="1:16">
      <c r="A25" s="23">
        <v>45</v>
      </c>
      <c r="B25" s="101">
        <v>45096</v>
      </c>
      <c r="C25" s="139" t="s">
        <v>48</v>
      </c>
      <c r="D25" s="130">
        <v>5</v>
      </c>
      <c r="E25" s="140" t="s">
        <v>42</v>
      </c>
      <c r="F25" s="141">
        <v>90</v>
      </c>
      <c r="G25" s="142">
        <v>90</v>
      </c>
      <c r="H25" s="24"/>
      <c r="I25" s="156"/>
      <c r="J25" s="7"/>
      <c r="K25" s="154">
        <v>11</v>
      </c>
      <c r="L25" s="147">
        <v>10</v>
      </c>
      <c r="M25" s="133">
        <v>10</v>
      </c>
      <c r="N25" s="39">
        <f t="shared" si="2"/>
        <v>10.3333333333333</v>
      </c>
      <c r="O25" s="40">
        <f t="shared" si="3"/>
        <v>45086.6666666667</v>
      </c>
      <c r="P25" s="41">
        <f t="shared" si="1"/>
        <v>45111.6666666667</v>
      </c>
    </row>
    <row r="26" s="23" customFormat="1" spans="1:16">
      <c r="A26" s="23">
        <v>4</v>
      </c>
      <c r="B26" s="101">
        <v>45096</v>
      </c>
      <c r="C26" s="139" t="s">
        <v>49</v>
      </c>
      <c r="D26" s="130">
        <v>4</v>
      </c>
      <c r="E26" s="131">
        <v>90</v>
      </c>
      <c r="F26" s="147">
        <v>90</v>
      </c>
      <c r="G26" s="133">
        <v>90</v>
      </c>
      <c r="H26"/>
      <c r="I26"/>
      <c r="J26" s="7"/>
      <c r="K26" s="154">
        <v>10</v>
      </c>
      <c r="L26" s="146">
        <v>10</v>
      </c>
      <c r="M26" s="133">
        <v>10</v>
      </c>
      <c r="N26" s="39">
        <f t="shared" si="2"/>
        <v>10</v>
      </c>
      <c r="O26" s="40">
        <f t="shared" si="3"/>
        <v>45087</v>
      </c>
      <c r="P26" s="41">
        <f t="shared" si="1"/>
        <v>45112</v>
      </c>
    </row>
    <row r="27" s="23" customFormat="1" spans="1:16">
      <c r="A27" s="23">
        <v>5</v>
      </c>
      <c r="B27" s="101">
        <v>45096</v>
      </c>
      <c r="C27" s="139" t="s">
        <v>49</v>
      </c>
      <c r="D27" s="130">
        <v>2</v>
      </c>
      <c r="E27" s="131">
        <v>90</v>
      </c>
      <c r="F27" s="146">
        <v>90</v>
      </c>
      <c r="G27" s="133"/>
      <c r="H27"/>
      <c r="I27"/>
      <c r="J27" s="7"/>
      <c r="K27" s="154">
        <v>10</v>
      </c>
      <c r="L27" s="146">
        <v>10</v>
      </c>
      <c r="M27" s="133"/>
      <c r="N27" s="39">
        <f>SUM(K27:M27)/2</f>
        <v>10</v>
      </c>
      <c r="O27" s="40">
        <f t="shared" si="3"/>
        <v>45087</v>
      </c>
      <c r="P27" s="41">
        <f t="shared" si="1"/>
        <v>45112</v>
      </c>
    </row>
    <row r="28" s="23" customFormat="1" spans="1:16">
      <c r="A28" s="23">
        <v>12</v>
      </c>
      <c r="B28" s="101">
        <v>45096</v>
      </c>
      <c r="C28" s="139" t="s">
        <v>49</v>
      </c>
      <c r="D28" s="130">
        <v>3</v>
      </c>
      <c r="E28" s="140">
        <v>90</v>
      </c>
      <c r="F28" s="141"/>
      <c r="G28" s="142"/>
      <c r="J28" s="7"/>
      <c r="K28" s="154"/>
      <c r="L28" s="147">
        <v>10</v>
      </c>
      <c r="M28" s="133"/>
      <c r="N28" s="39">
        <v>10</v>
      </c>
      <c r="O28" s="40">
        <f t="shared" si="3"/>
        <v>45087</v>
      </c>
      <c r="P28" s="41">
        <f t="shared" si="1"/>
        <v>45112</v>
      </c>
    </row>
    <row r="29" s="23" customFormat="1" ht="15.75" customHeight="1" spans="1:16">
      <c r="A29" s="23">
        <v>13</v>
      </c>
      <c r="B29" s="101">
        <v>45096</v>
      </c>
      <c r="C29" s="139" t="s">
        <v>49</v>
      </c>
      <c r="D29" s="130">
        <v>3</v>
      </c>
      <c r="E29" s="131">
        <v>90</v>
      </c>
      <c r="F29" s="147"/>
      <c r="G29" s="133"/>
      <c r="H29" s="24"/>
      <c r="I29"/>
      <c r="J29" s="7"/>
      <c r="K29" s="147"/>
      <c r="L29" s="147">
        <v>10</v>
      </c>
      <c r="M29" s="133"/>
      <c r="N29" s="39">
        <v>10</v>
      </c>
      <c r="O29" s="40">
        <f t="shared" si="3"/>
        <v>45087</v>
      </c>
      <c r="P29" s="41">
        <f t="shared" si="1"/>
        <v>45112</v>
      </c>
    </row>
    <row r="30" s="23" customFormat="1" spans="1:16">
      <c r="A30" s="23">
        <v>16</v>
      </c>
      <c r="B30" s="101">
        <v>45096</v>
      </c>
      <c r="C30" s="139" t="s">
        <v>49</v>
      </c>
      <c r="D30" s="130">
        <v>5</v>
      </c>
      <c r="E30" s="140">
        <v>90</v>
      </c>
      <c r="F30" s="146"/>
      <c r="G30" s="142"/>
      <c r="H30" s="24"/>
      <c r="I30" s="143"/>
      <c r="J30" s="155"/>
      <c r="K30" s="154"/>
      <c r="L30" s="146">
        <v>10</v>
      </c>
      <c r="M30" s="133"/>
      <c r="N30" s="39">
        <v>10</v>
      </c>
      <c r="O30" s="40">
        <f t="shared" si="3"/>
        <v>45087</v>
      </c>
      <c r="P30" s="41">
        <f t="shared" si="1"/>
        <v>45112</v>
      </c>
    </row>
    <row r="31" s="23" customFormat="1" spans="1:16">
      <c r="A31" s="23">
        <v>21</v>
      </c>
      <c r="B31" s="101">
        <v>45096</v>
      </c>
      <c r="C31" s="139" t="s">
        <v>49</v>
      </c>
      <c r="D31" s="130">
        <v>6</v>
      </c>
      <c r="E31" s="131">
        <v>90</v>
      </c>
      <c r="F31" s="132"/>
      <c r="G31" s="133"/>
      <c r="H31"/>
      <c r="I31"/>
      <c r="J31" s="7"/>
      <c r="K31" s="147"/>
      <c r="L31" s="147">
        <v>10</v>
      </c>
      <c r="M31" s="133"/>
      <c r="N31" s="39">
        <v>10</v>
      </c>
      <c r="O31" s="40">
        <f t="shared" si="3"/>
        <v>45087</v>
      </c>
      <c r="P31" s="41">
        <f t="shared" si="1"/>
        <v>45112</v>
      </c>
    </row>
    <row r="32" s="23" customFormat="1" ht="18.75" customHeight="1" spans="1:16">
      <c r="A32" s="23">
        <v>22</v>
      </c>
      <c r="B32" s="101">
        <v>45096</v>
      </c>
      <c r="C32" s="139" t="s">
        <v>49</v>
      </c>
      <c r="D32" s="130">
        <v>5</v>
      </c>
      <c r="E32" s="131">
        <v>90</v>
      </c>
      <c r="F32" s="147">
        <v>90</v>
      </c>
      <c r="G32" s="132">
        <v>90</v>
      </c>
      <c r="H32" s="145"/>
      <c r="I32"/>
      <c r="J32" s="7"/>
      <c r="K32" s="147">
        <v>10</v>
      </c>
      <c r="L32" s="147">
        <v>10</v>
      </c>
      <c r="M32" s="133">
        <v>10</v>
      </c>
      <c r="N32" s="39">
        <f>SUM(K32:M32)/3</f>
        <v>10</v>
      </c>
      <c r="O32" s="40">
        <f t="shared" si="3"/>
        <v>45087</v>
      </c>
      <c r="P32" s="41">
        <f t="shared" si="1"/>
        <v>45112</v>
      </c>
    </row>
    <row r="33" s="23" customFormat="1" spans="1:16">
      <c r="A33" s="23">
        <v>23</v>
      </c>
      <c r="B33" s="101">
        <v>45096</v>
      </c>
      <c r="C33" s="139" t="s">
        <v>49</v>
      </c>
      <c r="D33" s="130">
        <v>3</v>
      </c>
      <c r="E33" s="140">
        <v>90</v>
      </c>
      <c r="F33" s="146">
        <v>90</v>
      </c>
      <c r="G33" s="142"/>
      <c r="H33" s="24"/>
      <c r="I33" s="143"/>
      <c r="J33" s="155"/>
      <c r="K33" s="154">
        <v>10</v>
      </c>
      <c r="L33" s="146">
        <v>10</v>
      </c>
      <c r="M33" s="133"/>
      <c r="N33" s="39">
        <f>SUM(K33:M33)/2</f>
        <v>10</v>
      </c>
      <c r="O33" s="40">
        <f t="shared" si="3"/>
        <v>45087</v>
      </c>
      <c r="P33" s="41">
        <f t="shared" si="1"/>
        <v>45112</v>
      </c>
    </row>
    <row r="34" s="23" customFormat="1" spans="1:16">
      <c r="A34" s="23">
        <v>27</v>
      </c>
      <c r="B34" s="101">
        <v>45096</v>
      </c>
      <c r="C34" s="139" t="s">
        <v>48</v>
      </c>
      <c r="D34" s="130">
        <v>5</v>
      </c>
      <c r="E34" s="131">
        <v>90</v>
      </c>
      <c r="F34" s="147">
        <v>90</v>
      </c>
      <c r="G34" s="133">
        <v>90</v>
      </c>
      <c r="H34"/>
      <c r="I34"/>
      <c r="J34" s="7"/>
      <c r="K34" s="147">
        <v>10</v>
      </c>
      <c r="L34" s="147">
        <v>10</v>
      </c>
      <c r="M34" s="133">
        <v>10</v>
      </c>
      <c r="N34" s="39">
        <f t="shared" ref="N34:N47" si="4">SUM(K34:M34)/3</f>
        <v>10</v>
      </c>
      <c r="O34" s="40">
        <f t="shared" si="3"/>
        <v>45087</v>
      </c>
      <c r="P34" s="41">
        <f t="shared" ref="P34:P65" si="5">O34+25</f>
        <v>45112</v>
      </c>
    </row>
    <row r="35" s="23" customFormat="1" spans="1:16">
      <c r="A35" s="23">
        <v>32</v>
      </c>
      <c r="B35" s="101">
        <v>45096</v>
      </c>
      <c r="C35" s="139" t="s">
        <v>48</v>
      </c>
      <c r="D35" s="130">
        <v>4</v>
      </c>
      <c r="E35" s="140">
        <v>90</v>
      </c>
      <c r="F35" s="141">
        <v>90</v>
      </c>
      <c r="G35" s="142">
        <v>90</v>
      </c>
      <c r="J35" s="7"/>
      <c r="K35" s="154">
        <v>10</v>
      </c>
      <c r="L35" s="147">
        <v>10</v>
      </c>
      <c r="M35" s="133">
        <v>10</v>
      </c>
      <c r="N35" s="39">
        <f t="shared" si="4"/>
        <v>10</v>
      </c>
      <c r="O35" s="40">
        <f t="shared" si="3"/>
        <v>45087</v>
      </c>
      <c r="P35" s="41">
        <f t="shared" si="5"/>
        <v>45112</v>
      </c>
    </row>
    <row r="36" s="23" customFormat="1" spans="1:16">
      <c r="A36" s="23">
        <v>35</v>
      </c>
      <c r="B36" s="101">
        <v>45096</v>
      </c>
      <c r="C36" s="139" t="s">
        <v>48</v>
      </c>
      <c r="D36" s="130">
        <v>3</v>
      </c>
      <c r="E36" s="131">
        <v>90</v>
      </c>
      <c r="F36" s="147">
        <v>90</v>
      </c>
      <c r="G36" s="133">
        <v>90</v>
      </c>
      <c r="H36"/>
      <c r="I36"/>
      <c r="J36" s="7"/>
      <c r="K36" s="147">
        <v>10</v>
      </c>
      <c r="L36" s="147">
        <v>10</v>
      </c>
      <c r="M36" s="133">
        <v>10</v>
      </c>
      <c r="N36" s="39">
        <f t="shared" si="4"/>
        <v>10</v>
      </c>
      <c r="O36" s="40">
        <f t="shared" si="3"/>
        <v>45087</v>
      </c>
      <c r="P36" s="41">
        <f t="shared" si="5"/>
        <v>45112</v>
      </c>
    </row>
    <row r="37" s="23" customFormat="1" spans="1:16">
      <c r="A37" s="23">
        <v>36</v>
      </c>
      <c r="B37" s="101">
        <v>45096</v>
      </c>
      <c r="C37" s="139" t="s">
        <v>48</v>
      </c>
      <c r="D37" s="130">
        <v>3</v>
      </c>
      <c r="E37" s="131">
        <v>90</v>
      </c>
      <c r="F37" s="132">
        <v>90</v>
      </c>
      <c r="G37" s="133">
        <v>90</v>
      </c>
      <c r="H37"/>
      <c r="I37"/>
      <c r="J37" s="7"/>
      <c r="K37" s="147">
        <v>10</v>
      </c>
      <c r="L37" s="147">
        <v>10</v>
      </c>
      <c r="M37" s="133">
        <v>10</v>
      </c>
      <c r="N37" s="39">
        <f t="shared" si="4"/>
        <v>10</v>
      </c>
      <c r="O37" s="40">
        <f t="shared" si="3"/>
        <v>45087</v>
      </c>
      <c r="P37" s="41">
        <f t="shared" si="5"/>
        <v>45112</v>
      </c>
    </row>
    <row r="38" s="23" customFormat="1" spans="1:16">
      <c r="A38" s="23">
        <v>43</v>
      </c>
      <c r="B38" s="101">
        <v>45096</v>
      </c>
      <c r="C38" s="139" t="s">
        <v>48</v>
      </c>
      <c r="D38" s="130">
        <v>3</v>
      </c>
      <c r="E38" s="131">
        <v>90</v>
      </c>
      <c r="F38" s="132">
        <v>90</v>
      </c>
      <c r="G38" s="133">
        <v>90</v>
      </c>
      <c r="H38" s="24"/>
      <c r="I38" s="156"/>
      <c r="J38" s="7"/>
      <c r="K38" s="147">
        <v>10</v>
      </c>
      <c r="L38" s="147">
        <v>10</v>
      </c>
      <c r="M38" s="133">
        <v>10</v>
      </c>
      <c r="N38" s="39">
        <f t="shared" si="4"/>
        <v>10</v>
      </c>
      <c r="O38" s="40">
        <f t="shared" si="3"/>
        <v>45087</v>
      </c>
      <c r="P38" s="41">
        <f t="shared" si="5"/>
        <v>45112</v>
      </c>
    </row>
    <row r="39" s="23" customFormat="1" spans="1:16">
      <c r="A39" s="23">
        <v>46</v>
      </c>
      <c r="B39" s="101">
        <v>45096</v>
      </c>
      <c r="C39" s="139" t="s">
        <v>48</v>
      </c>
      <c r="D39" s="130">
        <v>5</v>
      </c>
      <c r="E39" s="140">
        <v>90</v>
      </c>
      <c r="F39" s="146">
        <v>90</v>
      </c>
      <c r="G39" s="142">
        <v>90</v>
      </c>
      <c r="H39" s="24"/>
      <c r="I39" s="143"/>
      <c r="J39" s="155"/>
      <c r="K39" s="154">
        <v>10</v>
      </c>
      <c r="L39" s="146">
        <v>10</v>
      </c>
      <c r="M39" s="133">
        <v>10</v>
      </c>
      <c r="N39" s="39">
        <f t="shared" si="4"/>
        <v>10</v>
      </c>
      <c r="O39" s="40">
        <f t="shared" si="3"/>
        <v>45087</v>
      </c>
      <c r="P39" s="41">
        <f t="shared" si="5"/>
        <v>45112</v>
      </c>
    </row>
    <row r="40" s="23" customFormat="1" spans="1:16">
      <c r="A40" s="23">
        <v>64</v>
      </c>
      <c r="B40" s="101">
        <v>45096</v>
      </c>
      <c r="C40" s="139" t="s">
        <v>48</v>
      </c>
      <c r="D40" s="130">
        <v>5</v>
      </c>
      <c r="E40" s="140">
        <v>90</v>
      </c>
      <c r="F40" s="146">
        <v>90</v>
      </c>
      <c r="G40" s="142">
        <v>90</v>
      </c>
      <c r="H40" s="24"/>
      <c r="I40" s="143"/>
      <c r="J40" s="155"/>
      <c r="K40" s="154">
        <v>10</v>
      </c>
      <c r="L40" s="146">
        <v>10</v>
      </c>
      <c r="M40" s="133">
        <v>10</v>
      </c>
      <c r="N40" s="39">
        <f t="shared" si="4"/>
        <v>10</v>
      </c>
      <c r="O40" s="40">
        <f t="shared" si="3"/>
        <v>45087</v>
      </c>
      <c r="P40" s="41">
        <f t="shared" si="5"/>
        <v>45112</v>
      </c>
    </row>
    <row r="41" s="23" customFormat="1" spans="1:16">
      <c r="A41" s="23">
        <v>69</v>
      </c>
      <c r="B41" s="101">
        <v>45096</v>
      </c>
      <c r="C41" s="139" t="s">
        <v>48</v>
      </c>
      <c r="D41" s="130">
        <v>4</v>
      </c>
      <c r="E41" s="140">
        <v>90</v>
      </c>
      <c r="F41" s="146">
        <v>90</v>
      </c>
      <c r="G41" s="142">
        <v>90</v>
      </c>
      <c r="H41" s="24"/>
      <c r="I41" s="143"/>
      <c r="J41" s="155"/>
      <c r="K41" s="154">
        <v>10</v>
      </c>
      <c r="L41" s="146">
        <v>10</v>
      </c>
      <c r="M41" s="133">
        <v>10</v>
      </c>
      <c r="N41" s="39">
        <f t="shared" si="4"/>
        <v>10</v>
      </c>
      <c r="O41" s="40">
        <f t="shared" si="3"/>
        <v>45087</v>
      </c>
      <c r="P41" s="41">
        <f t="shared" si="5"/>
        <v>45112</v>
      </c>
    </row>
    <row r="42" s="23" customFormat="1" spans="1:16">
      <c r="A42" s="23">
        <v>71</v>
      </c>
      <c r="B42" s="101">
        <v>45096</v>
      </c>
      <c r="C42" s="139" t="s">
        <v>48</v>
      </c>
      <c r="D42" s="130">
        <v>5</v>
      </c>
      <c r="E42" s="131">
        <v>90</v>
      </c>
      <c r="F42" s="132">
        <v>90</v>
      </c>
      <c r="G42" s="133">
        <v>90</v>
      </c>
      <c r="H42" s="24"/>
      <c r="I42" s="156"/>
      <c r="J42" s="7"/>
      <c r="K42" s="147">
        <v>10</v>
      </c>
      <c r="L42" s="147">
        <v>10</v>
      </c>
      <c r="M42" s="133">
        <v>10</v>
      </c>
      <c r="N42" s="39">
        <f t="shared" si="4"/>
        <v>10</v>
      </c>
      <c r="O42" s="40">
        <f t="shared" si="3"/>
        <v>45087</v>
      </c>
      <c r="P42" s="41">
        <f t="shared" si="5"/>
        <v>45112</v>
      </c>
    </row>
    <row r="43" s="23" customFormat="1" spans="1:16">
      <c r="A43" s="23">
        <v>74</v>
      </c>
      <c r="B43" s="101">
        <v>45096</v>
      </c>
      <c r="C43" s="139" t="s">
        <v>48</v>
      </c>
      <c r="D43" s="130">
        <v>3</v>
      </c>
      <c r="E43" s="140">
        <v>90</v>
      </c>
      <c r="F43" s="146">
        <v>90</v>
      </c>
      <c r="G43" s="141">
        <v>90</v>
      </c>
      <c r="H43" s="144"/>
      <c r="I43" s="143"/>
      <c r="J43" s="155"/>
      <c r="K43" s="154">
        <v>10</v>
      </c>
      <c r="L43" s="146">
        <v>10</v>
      </c>
      <c r="M43" s="133">
        <v>10</v>
      </c>
      <c r="N43" s="39">
        <f t="shared" si="4"/>
        <v>10</v>
      </c>
      <c r="O43" s="40">
        <f t="shared" si="3"/>
        <v>45087</v>
      </c>
      <c r="P43" s="41">
        <f t="shared" si="5"/>
        <v>45112</v>
      </c>
    </row>
    <row r="44" s="23" customFormat="1" spans="1:16">
      <c r="A44" s="23">
        <v>1</v>
      </c>
      <c r="B44" s="101">
        <v>45096</v>
      </c>
      <c r="C44" s="139" t="s">
        <v>49</v>
      </c>
      <c r="D44" s="130">
        <v>4</v>
      </c>
      <c r="E44" s="140">
        <v>90</v>
      </c>
      <c r="F44" s="146">
        <v>90</v>
      </c>
      <c r="G44" s="142">
        <v>75</v>
      </c>
      <c r="H44" s="144"/>
      <c r="I44" s="143"/>
      <c r="J44" s="155"/>
      <c r="K44" s="154">
        <v>10</v>
      </c>
      <c r="L44" s="132">
        <v>10</v>
      </c>
      <c r="M44" s="133">
        <v>8</v>
      </c>
      <c r="N44" s="39">
        <f t="shared" si="4"/>
        <v>9.33333333333333</v>
      </c>
      <c r="O44" s="40">
        <f t="shared" ref="O44:O75" si="6">B44-N44+1</f>
        <v>45087.6666666667</v>
      </c>
      <c r="P44" s="41">
        <f t="shared" si="5"/>
        <v>45112.6666666667</v>
      </c>
    </row>
    <row r="45" s="23" customFormat="1" spans="1:16">
      <c r="A45" s="23">
        <v>58</v>
      </c>
      <c r="B45" s="101">
        <v>45096</v>
      </c>
      <c r="C45" s="139" t="s">
        <v>48</v>
      </c>
      <c r="D45" s="130">
        <v>4</v>
      </c>
      <c r="E45" s="131">
        <v>45</v>
      </c>
      <c r="F45" s="132" t="s">
        <v>42</v>
      </c>
      <c r="G45" s="133">
        <v>90</v>
      </c>
      <c r="H45" s="145"/>
      <c r="I45"/>
      <c r="J45" s="7"/>
      <c r="K45" s="147">
        <v>6</v>
      </c>
      <c r="L45" s="147">
        <v>11</v>
      </c>
      <c r="M45" s="133">
        <v>10</v>
      </c>
      <c r="N45" s="39">
        <f t="shared" si="4"/>
        <v>9</v>
      </c>
      <c r="O45" s="40">
        <f t="shared" si="6"/>
        <v>45088</v>
      </c>
      <c r="P45" s="41">
        <f t="shared" si="5"/>
        <v>45113</v>
      </c>
    </row>
    <row r="46" s="23" customFormat="1" spans="1:16">
      <c r="A46" s="23">
        <v>60</v>
      </c>
      <c r="B46" s="101">
        <v>45096</v>
      </c>
      <c r="C46" s="139" t="s">
        <v>48</v>
      </c>
      <c r="D46" s="130">
        <v>5</v>
      </c>
      <c r="E46" s="131">
        <v>90</v>
      </c>
      <c r="F46" s="132">
        <v>90</v>
      </c>
      <c r="G46" s="133">
        <v>60</v>
      </c>
      <c r="H46" s="145"/>
      <c r="I46"/>
      <c r="J46" s="7"/>
      <c r="K46" s="147">
        <v>10</v>
      </c>
      <c r="L46" s="147">
        <v>10</v>
      </c>
      <c r="M46" s="133">
        <v>7</v>
      </c>
      <c r="N46" s="39">
        <f t="shared" si="4"/>
        <v>9</v>
      </c>
      <c r="O46" s="40">
        <f t="shared" si="6"/>
        <v>45088</v>
      </c>
      <c r="P46" s="41">
        <f t="shared" si="5"/>
        <v>45113</v>
      </c>
    </row>
    <row r="47" s="23" customFormat="1" spans="1:16">
      <c r="A47" s="23">
        <v>2</v>
      </c>
      <c r="B47" s="101">
        <v>45096</v>
      </c>
      <c r="C47" s="139" t="s">
        <v>49</v>
      </c>
      <c r="D47" s="130">
        <v>3</v>
      </c>
      <c r="E47" s="140">
        <v>75</v>
      </c>
      <c r="F47" s="146">
        <v>75</v>
      </c>
      <c r="G47" s="142">
        <v>75</v>
      </c>
      <c r="H47" s="144"/>
      <c r="I47" s="143"/>
      <c r="J47" s="155"/>
      <c r="K47" s="154">
        <v>8</v>
      </c>
      <c r="L47" s="146">
        <v>8</v>
      </c>
      <c r="M47" s="133">
        <v>8</v>
      </c>
      <c r="N47" s="39">
        <f t="shared" si="4"/>
        <v>8</v>
      </c>
      <c r="O47" s="40">
        <f t="shared" si="6"/>
        <v>45089</v>
      </c>
      <c r="P47" s="41">
        <f t="shared" si="5"/>
        <v>45114</v>
      </c>
    </row>
    <row r="48" s="23" customFormat="1" spans="1:16">
      <c r="A48" s="23">
        <v>11</v>
      </c>
      <c r="B48" s="101">
        <v>45096</v>
      </c>
      <c r="C48" s="139" t="s">
        <v>49</v>
      </c>
      <c r="D48" s="130">
        <v>1</v>
      </c>
      <c r="E48" s="131">
        <v>75</v>
      </c>
      <c r="F48" s="132"/>
      <c r="G48" s="133"/>
      <c r="H48"/>
      <c r="I48"/>
      <c r="J48" s="7"/>
      <c r="K48" s="147"/>
      <c r="L48" s="147">
        <v>8</v>
      </c>
      <c r="M48" s="133"/>
      <c r="N48" s="39">
        <v>8</v>
      </c>
      <c r="O48" s="40">
        <f t="shared" si="6"/>
        <v>45089</v>
      </c>
      <c r="P48" s="41">
        <f t="shared" si="5"/>
        <v>45114</v>
      </c>
    </row>
    <row r="49" s="23" customFormat="1" spans="1:16">
      <c r="A49" s="23">
        <v>14</v>
      </c>
      <c r="B49" s="101">
        <v>45096</v>
      </c>
      <c r="C49" s="139" t="s">
        <v>49</v>
      </c>
      <c r="D49" s="130">
        <v>5</v>
      </c>
      <c r="E49" s="140">
        <v>75</v>
      </c>
      <c r="F49" s="141"/>
      <c r="G49" s="142"/>
      <c r="H49" s="24"/>
      <c r="I49" s="24"/>
      <c r="J49" s="7"/>
      <c r="K49" s="154"/>
      <c r="L49" s="132">
        <v>8</v>
      </c>
      <c r="M49" s="133"/>
      <c r="N49" s="39">
        <v>8</v>
      </c>
      <c r="O49" s="40">
        <f t="shared" si="6"/>
        <v>45089</v>
      </c>
      <c r="P49" s="41">
        <f t="shared" si="5"/>
        <v>45114</v>
      </c>
    </row>
    <row r="50" s="23" customFormat="1" spans="1:16">
      <c r="A50" s="23">
        <v>15</v>
      </c>
      <c r="B50" s="101">
        <v>45096</v>
      </c>
      <c r="C50" s="139" t="s">
        <v>49</v>
      </c>
      <c r="D50" s="130">
        <v>4</v>
      </c>
      <c r="E50" s="140">
        <v>75</v>
      </c>
      <c r="F50" s="146"/>
      <c r="G50" s="142"/>
      <c r="H50" s="24"/>
      <c r="I50" s="143"/>
      <c r="J50" s="155"/>
      <c r="K50" s="154"/>
      <c r="L50" s="146">
        <v>8</v>
      </c>
      <c r="M50" s="133"/>
      <c r="N50" s="39">
        <v>8</v>
      </c>
      <c r="O50" s="40">
        <f t="shared" si="6"/>
        <v>45089</v>
      </c>
      <c r="P50" s="41">
        <f t="shared" si="5"/>
        <v>45114</v>
      </c>
    </row>
    <row r="51" s="23" customFormat="1" spans="1:16">
      <c r="A51" s="23">
        <v>17</v>
      </c>
      <c r="B51" s="101">
        <v>45096</v>
      </c>
      <c r="C51" s="139" t="s">
        <v>49</v>
      </c>
      <c r="D51" s="130">
        <v>4</v>
      </c>
      <c r="E51" s="140">
        <v>75</v>
      </c>
      <c r="F51" s="146"/>
      <c r="G51" s="142"/>
      <c r="H51" s="24"/>
      <c r="I51" s="143"/>
      <c r="J51" s="155"/>
      <c r="K51" s="154"/>
      <c r="L51" s="146">
        <v>8</v>
      </c>
      <c r="M51" s="133"/>
      <c r="N51" s="39">
        <v>8</v>
      </c>
      <c r="O51" s="40">
        <f t="shared" si="6"/>
        <v>45089</v>
      </c>
      <c r="P51" s="41">
        <f t="shared" si="5"/>
        <v>45114</v>
      </c>
    </row>
    <row r="52" s="23" customFormat="1" spans="1:16">
      <c r="A52" s="23">
        <v>18</v>
      </c>
      <c r="B52" s="101">
        <v>45096</v>
      </c>
      <c r="C52" s="139" t="s">
        <v>49</v>
      </c>
      <c r="D52" s="130">
        <v>3</v>
      </c>
      <c r="E52" s="140">
        <v>75</v>
      </c>
      <c r="F52" s="146"/>
      <c r="G52" s="142"/>
      <c r="H52" s="24"/>
      <c r="I52" s="143"/>
      <c r="J52" s="155"/>
      <c r="K52" s="154"/>
      <c r="L52" s="146">
        <v>8</v>
      </c>
      <c r="M52" s="133"/>
      <c r="N52" s="39">
        <v>8</v>
      </c>
      <c r="O52" s="40">
        <f t="shared" si="6"/>
        <v>45089</v>
      </c>
      <c r="P52" s="41">
        <f t="shared" si="5"/>
        <v>45114</v>
      </c>
    </row>
    <row r="53" s="23" customFormat="1" spans="1:16">
      <c r="A53" s="23">
        <v>39</v>
      </c>
      <c r="B53" s="101">
        <v>45096</v>
      </c>
      <c r="C53" s="139" t="s">
        <v>48</v>
      </c>
      <c r="D53" s="130">
        <v>4</v>
      </c>
      <c r="E53" s="140">
        <v>75</v>
      </c>
      <c r="F53" s="146">
        <v>75</v>
      </c>
      <c r="G53" s="142">
        <v>75</v>
      </c>
      <c r="H53" s="24"/>
      <c r="I53" s="143"/>
      <c r="J53" s="155"/>
      <c r="K53" s="154">
        <v>8</v>
      </c>
      <c r="L53" s="146">
        <v>8</v>
      </c>
      <c r="M53" s="133">
        <v>8</v>
      </c>
      <c r="N53" s="39">
        <f t="shared" ref="N53:N61" si="7">SUM(K53:M53)/3</f>
        <v>8</v>
      </c>
      <c r="O53" s="40">
        <f t="shared" si="6"/>
        <v>45089</v>
      </c>
      <c r="P53" s="41">
        <f t="shared" si="5"/>
        <v>45114</v>
      </c>
    </row>
    <row r="54" s="23" customFormat="1" spans="1:16">
      <c r="A54" s="23">
        <v>50</v>
      </c>
      <c r="B54" s="101">
        <v>45096</v>
      </c>
      <c r="C54" s="139" t="s">
        <v>48</v>
      </c>
      <c r="D54" s="130">
        <v>4</v>
      </c>
      <c r="E54" s="131">
        <v>75</v>
      </c>
      <c r="F54" s="147">
        <v>75</v>
      </c>
      <c r="G54" s="133">
        <v>75</v>
      </c>
      <c r="H54"/>
      <c r="I54"/>
      <c r="J54" s="7"/>
      <c r="K54" s="147">
        <v>8</v>
      </c>
      <c r="L54" s="147">
        <v>8</v>
      </c>
      <c r="M54" s="133">
        <v>8</v>
      </c>
      <c r="N54" s="39">
        <f t="shared" si="7"/>
        <v>8</v>
      </c>
      <c r="O54" s="40">
        <f t="shared" si="6"/>
        <v>45089</v>
      </c>
      <c r="P54" s="41">
        <f t="shared" si="5"/>
        <v>45114</v>
      </c>
    </row>
    <row r="55" s="23" customFormat="1" spans="1:16">
      <c r="A55" s="23">
        <v>61</v>
      </c>
      <c r="B55" s="101">
        <v>45096</v>
      </c>
      <c r="C55" s="139" t="s">
        <v>48</v>
      </c>
      <c r="D55" s="130">
        <v>5</v>
      </c>
      <c r="E55" s="131">
        <v>75</v>
      </c>
      <c r="F55" s="147">
        <v>75</v>
      </c>
      <c r="G55" s="133">
        <v>75</v>
      </c>
      <c r="H55"/>
      <c r="I55"/>
      <c r="J55" s="7"/>
      <c r="K55" s="147">
        <v>8</v>
      </c>
      <c r="L55" s="147">
        <v>8</v>
      </c>
      <c r="M55" s="133">
        <v>8</v>
      </c>
      <c r="N55" s="39">
        <f t="shared" si="7"/>
        <v>8</v>
      </c>
      <c r="O55" s="40">
        <f t="shared" si="6"/>
        <v>45089</v>
      </c>
      <c r="P55" s="41">
        <f t="shared" si="5"/>
        <v>45114</v>
      </c>
    </row>
    <row r="56" s="23" customFormat="1" spans="1:16">
      <c r="A56" s="23">
        <v>63</v>
      </c>
      <c r="B56" s="101">
        <v>45096</v>
      </c>
      <c r="C56" s="139" t="s">
        <v>48</v>
      </c>
      <c r="D56" s="130">
        <v>4</v>
      </c>
      <c r="E56" s="140">
        <v>75</v>
      </c>
      <c r="F56" s="146">
        <v>75</v>
      </c>
      <c r="G56" s="142">
        <v>75</v>
      </c>
      <c r="H56" s="24"/>
      <c r="I56" s="143"/>
      <c r="J56" s="155"/>
      <c r="K56" s="154">
        <v>8</v>
      </c>
      <c r="L56" s="146">
        <v>8</v>
      </c>
      <c r="M56" s="133">
        <v>8</v>
      </c>
      <c r="N56" s="39">
        <f t="shared" si="7"/>
        <v>8</v>
      </c>
      <c r="O56" s="40">
        <f t="shared" si="6"/>
        <v>45089</v>
      </c>
      <c r="P56" s="41">
        <f t="shared" si="5"/>
        <v>45114</v>
      </c>
    </row>
    <row r="57" s="23" customFormat="1" spans="1:16">
      <c r="A57" s="23">
        <v>68</v>
      </c>
      <c r="B57" s="101">
        <v>45096</v>
      </c>
      <c r="C57" s="139" t="s">
        <v>48</v>
      </c>
      <c r="D57" s="130">
        <v>4</v>
      </c>
      <c r="E57" s="140">
        <v>75</v>
      </c>
      <c r="F57" s="132">
        <v>75</v>
      </c>
      <c r="G57" s="133">
        <v>75</v>
      </c>
      <c r="H57" s="143"/>
      <c r="I57" s="143"/>
      <c r="J57" s="155"/>
      <c r="K57" s="154">
        <v>8</v>
      </c>
      <c r="L57" s="146">
        <v>8</v>
      </c>
      <c r="M57" s="133">
        <v>8</v>
      </c>
      <c r="N57" s="39">
        <f t="shared" si="7"/>
        <v>8</v>
      </c>
      <c r="O57" s="40">
        <f t="shared" si="6"/>
        <v>45089</v>
      </c>
      <c r="P57" s="41">
        <f t="shared" si="5"/>
        <v>45114</v>
      </c>
    </row>
    <row r="58" s="23" customFormat="1" spans="1:16">
      <c r="A58" s="23">
        <v>70</v>
      </c>
      <c r="B58" s="101">
        <v>45096</v>
      </c>
      <c r="C58" s="139" t="s">
        <v>48</v>
      </c>
      <c r="D58" s="130">
        <v>3</v>
      </c>
      <c r="E58" s="140">
        <v>75</v>
      </c>
      <c r="F58" s="132">
        <v>75</v>
      </c>
      <c r="G58" s="142">
        <v>75</v>
      </c>
      <c r="H58" s="24"/>
      <c r="I58" s="24"/>
      <c r="J58" s="7"/>
      <c r="K58" s="157">
        <v>8</v>
      </c>
      <c r="L58" s="147">
        <v>8</v>
      </c>
      <c r="M58" s="133">
        <v>8</v>
      </c>
      <c r="N58" s="39">
        <f t="shared" si="7"/>
        <v>8</v>
      </c>
      <c r="O58" s="40">
        <f t="shared" si="6"/>
        <v>45089</v>
      </c>
      <c r="P58" s="41">
        <f t="shared" si="5"/>
        <v>45114</v>
      </c>
    </row>
    <row r="59" s="23" customFormat="1" spans="1:16">
      <c r="A59" s="23">
        <v>75</v>
      </c>
      <c r="B59" s="101">
        <v>45096</v>
      </c>
      <c r="C59" s="139" t="s">
        <v>48</v>
      </c>
      <c r="D59" s="130">
        <v>4</v>
      </c>
      <c r="E59" s="140">
        <v>75</v>
      </c>
      <c r="F59" s="146">
        <v>75</v>
      </c>
      <c r="G59" s="142">
        <v>75</v>
      </c>
      <c r="H59" s="24"/>
      <c r="I59" s="143"/>
      <c r="J59" s="155"/>
      <c r="K59" s="154">
        <v>8</v>
      </c>
      <c r="L59" s="146">
        <v>8</v>
      </c>
      <c r="M59" s="133">
        <v>8</v>
      </c>
      <c r="N59" s="39">
        <f t="shared" si="7"/>
        <v>8</v>
      </c>
      <c r="O59" s="40">
        <f t="shared" si="6"/>
        <v>45089</v>
      </c>
      <c r="P59" s="41">
        <f t="shared" si="5"/>
        <v>45114</v>
      </c>
    </row>
    <row r="60" s="23" customFormat="1" spans="1:16">
      <c r="A60" s="23">
        <v>9</v>
      </c>
      <c r="B60" s="101">
        <v>45096</v>
      </c>
      <c r="C60" s="139" t="s">
        <v>49</v>
      </c>
      <c r="D60" s="130">
        <v>5</v>
      </c>
      <c r="E60" s="131">
        <v>75</v>
      </c>
      <c r="F60" s="147">
        <v>75</v>
      </c>
      <c r="G60" s="148">
        <v>60</v>
      </c>
      <c r="I60"/>
      <c r="J60" s="7"/>
      <c r="K60" s="147">
        <v>8</v>
      </c>
      <c r="L60" s="147">
        <v>8</v>
      </c>
      <c r="M60" s="133">
        <v>7</v>
      </c>
      <c r="N60" s="39">
        <f t="shared" si="7"/>
        <v>7.66666666666667</v>
      </c>
      <c r="O60" s="40">
        <f t="shared" si="6"/>
        <v>45089.3333333333</v>
      </c>
      <c r="P60" s="41">
        <f t="shared" si="5"/>
        <v>45114.3333333333</v>
      </c>
    </row>
    <row r="61" s="23" customFormat="1" spans="1:16">
      <c r="A61" s="23">
        <v>66</v>
      </c>
      <c r="B61" s="101">
        <v>45096</v>
      </c>
      <c r="C61" s="139" t="s">
        <v>48</v>
      </c>
      <c r="D61" s="130">
        <v>5</v>
      </c>
      <c r="E61" s="131">
        <v>90</v>
      </c>
      <c r="F61" s="132">
        <v>45</v>
      </c>
      <c r="G61" s="133">
        <v>45</v>
      </c>
      <c r="H61" s="143"/>
      <c r="I61" s="143"/>
      <c r="J61" s="155"/>
      <c r="K61" s="154">
        <v>10</v>
      </c>
      <c r="L61" s="146">
        <v>6</v>
      </c>
      <c r="M61" s="133">
        <v>6</v>
      </c>
      <c r="N61" s="39">
        <f t="shared" si="7"/>
        <v>7.33333333333333</v>
      </c>
      <c r="O61" s="40">
        <f t="shared" si="6"/>
        <v>45089.6666666667</v>
      </c>
      <c r="P61" s="41">
        <f t="shared" si="5"/>
        <v>45114.6666666667</v>
      </c>
    </row>
    <row r="62" s="23" customFormat="1" spans="1:16">
      <c r="A62" s="23">
        <v>10</v>
      </c>
      <c r="B62" s="101">
        <v>45096</v>
      </c>
      <c r="C62" s="139" t="s">
        <v>49</v>
      </c>
      <c r="D62" s="130">
        <v>5</v>
      </c>
      <c r="E62" s="131">
        <v>60</v>
      </c>
      <c r="F62" s="147">
        <v>60</v>
      </c>
      <c r="G62" s="133"/>
      <c r="H62" s="24"/>
      <c r="I62"/>
      <c r="J62" s="7"/>
      <c r="K62" s="147">
        <v>7</v>
      </c>
      <c r="L62" s="147">
        <v>7</v>
      </c>
      <c r="M62" s="133"/>
      <c r="N62" s="39">
        <f>SUM(K62:M62)/2</f>
        <v>7</v>
      </c>
      <c r="O62" s="40">
        <f t="shared" si="6"/>
        <v>45090</v>
      </c>
      <c r="P62" s="41">
        <f t="shared" si="5"/>
        <v>45115</v>
      </c>
    </row>
    <row r="63" s="23" customFormat="1" spans="1:16">
      <c r="A63" s="23">
        <v>19</v>
      </c>
      <c r="B63" s="101">
        <v>45096</v>
      </c>
      <c r="C63" s="139" t="s">
        <v>49</v>
      </c>
      <c r="D63" s="130">
        <v>5</v>
      </c>
      <c r="E63" s="131">
        <v>45</v>
      </c>
      <c r="F63" s="132"/>
      <c r="G63" s="133"/>
      <c r="H63"/>
      <c r="I63"/>
      <c r="J63" s="7"/>
      <c r="K63" s="147"/>
      <c r="L63" s="147">
        <v>6</v>
      </c>
      <c r="M63" s="133"/>
      <c r="N63" s="39">
        <v>6</v>
      </c>
      <c r="O63" s="40">
        <f t="shared" si="6"/>
        <v>45091</v>
      </c>
      <c r="P63" s="41">
        <f t="shared" si="5"/>
        <v>45116</v>
      </c>
    </row>
    <row r="64" s="23" customFormat="1" spans="1:16">
      <c r="A64" s="23">
        <v>25</v>
      </c>
      <c r="B64" s="101">
        <v>45096</v>
      </c>
      <c r="C64" s="139" t="s">
        <v>48</v>
      </c>
      <c r="D64" s="130">
        <v>3</v>
      </c>
      <c r="E64" s="140">
        <v>45</v>
      </c>
      <c r="F64" s="146">
        <v>45</v>
      </c>
      <c r="G64" s="142">
        <v>45</v>
      </c>
      <c r="H64" s="24"/>
      <c r="I64" s="143"/>
      <c r="J64" s="155"/>
      <c r="K64" s="154">
        <v>6</v>
      </c>
      <c r="L64" s="146">
        <v>6</v>
      </c>
      <c r="M64" s="133">
        <v>6</v>
      </c>
      <c r="N64" s="39">
        <f t="shared" ref="N64:N69" si="8">SUM(K64:M64)/3</f>
        <v>6</v>
      </c>
      <c r="O64" s="40">
        <f t="shared" si="6"/>
        <v>45091</v>
      </c>
      <c r="P64" s="41">
        <f t="shared" si="5"/>
        <v>45116</v>
      </c>
    </row>
    <row r="65" s="23" customFormat="1" spans="1:16">
      <c r="A65" s="23">
        <v>40</v>
      </c>
      <c r="B65" s="101">
        <v>45096</v>
      </c>
      <c r="C65" s="139" t="s">
        <v>48</v>
      </c>
      <c r="D65" s="130">
        <v>4</v>
      </c>
      <c r="E65" s="140">
        <v>30</v>
      </c>
      <c r="F65" s="146">
        <v>60</v>
      </c>
      <c r="G65" s="142">
        <v>60</v>
      </c>
      <c r="H65" s="24"/>
      <c r="I65" s="143"/>
      <c r="J65" s="155"/>
      <c r="K65" s="154">
        <v>4</v>
      </c>
      <c r="L65" s="146">
        <v>7</v>
      </c>
      <c r="M65" s="133">
        <v>7</v>
      </c>
      <c r="N65" s="39">
        <f t="shared" si="8"/>
        <v>6</v>
      </c>
      <c r="O65" s="40">
        <f t="shared" si="6"/>
        <v>45091</v>
      </c>
      <c r="P65" s="41">
        <f t="shared" si="5"/>
        <v>45116</v>
      </c>
    </row>
    <row r="66" s="23" customFormat="1" spans="1:16">
      <c r="A66" s="23">
        <v>42</v>
      </c>
      <c r="B66" s="101">
        <v>45096</v>
      </c>
      <c r="C66" s="139" t="s">
        <v>48</v>
      </c>
      <c r="D66" s="130">
        <v>7</v>
      </c>
      <c r="E66" s="140">
        <v>45</v>
      </c>
      <c r="F66" s="146">
        <v>45</v>
      </c>
      <c r="G66" s="142">
        <v>45</v>
      </c>
      <c r="H66" s="24"/>
      <c r="I66" s="143"/>
      <c r="J66" s="155"/>
      <c r="K66" s="154">
        <v>6</v>
      </c>
      <c r="L66" s="146">
        <v>6</v>
      </c>
      <c r="M66" s="133">
        <v>6</v>
      </c>
      <c r="N66" s="39">
        <f t="shared" si="8"/>
        <v>6</v>
      </c>
      <c r="O66" s="40">
        <f t="shared" si="6"/>
        <v>45091</v>
      </c>
      <c r="P66" s="41">
        <f t="shared" ref="P66:P97" si="9">O66+25</f>
        <v>45116</v>
      </c>
    </row>
    <row r="67" s="23" customFormat="1" spans="1:16">
      <c r="A67" s="23">
        <v>62</v>
      </c>
      <c r="B67" s="101">
        <v>45096</v>
      </c>
      <c r="C67" s="139" t="s">
        <v>48</v>
      </c>
      <c r="D67" s="130">
        <v>4</v>
      </c>
      <c r="E67" s="140">
        <v>30</v>
      </c>
      <c r="F67" s="146">
        <v>30</v>
      </c>
      <c r="G67" s="142">
        <v>30</v>
      </c>
      <c r="H67" s="24"/>
      <c r="I67" s="143"/>
      <c r="J67" s="155"/>
      <c r="K67" s="154">
        <v>4</v>
      </c>
      <c r="L67" s="146">
        <v>4</v>
      </c>
      <c r="M67" s="133">
        <v>4</v>
      </c>
      <c r="N67" s="39">
        <f t="shared" si="8"/>
        <v>4</v>
      </c>
      <c r="O67" s="40">
        <f t="shared" si="6"/>
        <v>45093</v>
      </c>
      <c r="P67" s="41">
        <f t="shared" si="9"/>
        <v>45118</v>
      </c>
    </row>
    <row r="68" s="23" customFormat="1" spans="1:16">
      <c r="A68" s="23">
        <v>73</v>
      </c>
      <c r="B68" s="101">
        <v>45096</v>
      </c>
      <c r="C68" s="139" t="s">
        <v>48</v>
      </c>
      <c r="D68" s="130">
        <v>4</v>
      </c>
      <c r="E68" s="140">
        <v>0</v>
      </c>
      <c r="F68" s="141">
        <v>45</v>
      </c>
      <c r="G68" s="142">
        <v>45</v>
      </c>
      <c r="H68" s="24"/>
      <c r="I68" s="156"/>
      <c r="J68" s="7"/>
      <c r="K68" s="154">
        <v>0</v>
      </c>
      <c r="L68" s="147">
        <v>6</v>
      </c>
      <c r="M68" s="133">
        <v>6</v>
      </c>
      <c r="N68" s="39">
        <f t="shared" si="8"/>
        <v>4</v>
      </c>
      <c r="O68" s="40">
        <f t="shared" si="6"/>
        <v>45093</v>
      </c>
      <c r="P68" s="41">
        <f t="shared" si="9"/>
        <v>45118</v>
      </c>
    </row>
    <row r="69" s="23" customFormat="1" spans="1:16">
      <c r="A69" s="23">
        <v>29</v>
      </c>
      <c r="B69" s="101">
        <v>45096</v>
      </c>
      <c r="C69" s="139" t="s">
        <v>48</v>
      </c>
      <c r="D69" s="130">
        <v>4</v>
      </c>
      <c r="E69" s="131">
        <v>45</v>
      </c>
      <c r="F69" s="132">
        <v>20</v>
      </c>
      <c r="G69" s="133">
        <v>20</v>
      </c>
      <c r="H69"/>
      <c r="I69"/>
      <c r="J69" s="7"/>
      <c r="K69" s="147">
        <v>6</v>
      </c>
      <c r="L69" s="147">
        <v>2</v>
      </c>
      <c r="M69" s="133">
        <v>2</v>
      </c>
      <c r="N69" s="39">
        <f t="shared" si="8"/>
        <v>3.33333333333333</v>
      </c>
      <c r="O69" s="40">
        <f t="shared" si="6"/>
        <v>45093.6666666667</v>
      </c>
      <c r="P69" s="41">
        <f t="shared" si="9"/>
        <v>45118.6666666667</v>
      </c>
    </row>
    <row r="70" s="23" customFormat="1" spans="1:16">
      <c r="A70" s="23">
        <v>20</v>
      </c>
      <c r="B70" s="101">
        <v>45096</v>
      </c>
      <c r="C70" s="139" t="s">
        <v>49</v>
      </c>
      <c r="D70" s="130">
        <v>5</v>
      </c>
      <c r="E70" s="131">
        <v>15</v>
      </c>
      <c r="F70" s="132"/>
      <c r="G70" s="133"/>
      <c r="H70"/>
      <c r="I70" s="156"/>
      <c r="J70" s="7"/>
      <c r="K70" s="147"/>
      <c r="L70" s="147">
        <v>1</v>
      </c>
      <c r="M70" s="133"/>
      <c r="N70" s="39">
        <v>1</v>
      </c>
      <c r="O70" s="40">
        <f t="shared" si="6"/>
        <v>45096</v>
      </c>
      <c r="P70" s="41">
        <f t="shared" si="9"/>
        <v>45121</v>
      </c>
    </row>
    <row r="71" s="23" customFormat="1" spans="1:16">
      <c r="A71" s="23">
        <v>24</v>
      </c>
      <c r="B71" s="101">
        <v>45096</v>
      </c>
      <c r="C71" s="139" t="s">
        <v>49</v>
      </c>
      <c r="D71" s="130">
        <v>5</v>
      </c>
      <c r="E71" s="140">
        <v>15</v>
      </c>
      <c r="F71" s="146"/>
      <c r="G71" s="142"/>
      <c r="H71" s="24"/>
      <c r="I71" s="143"/>
      <c r="J71" s="155"/>
      <c r="K71" s="154">
        <v>1</v>
      </c>
      <c r="L71" s="146"/>
      <c r="M71" s="133"/>
      <c r="N71" s="39">
        <f>SUM(K71:M71)</f>
        <v>1</v>
      </c>
      <c r="O71" s="40">
        <f t="shared" si="6"/>
        <v>45096</v>
      </c>
      <c r="P71" s="41">
        <f t="shared" si="9"/>
        <v>45121</v>
      </c>
    </row>
    <row r="72" s="23" customFormat="1" spans="1:16">
      <c r="A72" s="23">
        <v>30</v>
      </c>
      <c r="B72" s="101">
        <v>45096</v>
      </c>
      <c r="C72" s="139" t="s">
        <v>48</v>
      </c>
      <c r="D72" s="130">
        <v>1</v>
      </c>
      <c r="E72" s="131">
        <v>15</v>
      </c>
      <c r="F72" s="147"/>
      <c r="G72" s="133"/>
      <c r="H72"/>
      <c r="I72"/>
      <c r="J72" s="7"/>
      <c r="K72" s="147"/>
      <c r="L72" s="147">
        <v>1</v>
      </c>
      <c r="M72" s="133"/>
      <c r="N72" s="39">
        <v>1</v>
      </c>
      <c r="O72" s="40">
        <f t="shared" si="6"/>
        <v>45096</v>
      </c>
      <c r="P72" s="41">
        <f t="shared" si="9"/>
        <v>45121</v>
      </c>
    </row>
    <row r="73" s="23" customFormat="1" spans="1:16">
      <c r="A73" s="23">
        <v>38</v>
      </c>
      <c r="B73" s="101">
        <v>45096</v>
      </c>
      <c r="C73" s="139" t="s">
        <v>48</v>
      </c>
      <c r="D73" s="130">
        <v>4</v>
      </c>
      <c r="E73" s="140">
        <v>15</v>
      </c>
      <c r="F73" s="146">
        <v>15</v>
      </c>
      <c r="G73" s="142">
        <v>15</v>
      </c>
      <c r="H73" s="24"/>
      <c r="I73" s="143"/>
      <c r="J73" s="155"/>
      <c r="K73" s="154">
        <v>1</v>
      </c>
      <c r="L73" s="146">
        <v>1</v>
      </c>
      <c r="M73" s="133">
        <v>1</v>
      </c>
      <c r="N73" s="39">
        <f>SUM(K73:M73)/3</f>
        <v>1</v>
      </c>
      <c r="O73" s="40">
        <f t="shared" si="6"/>
        <v>45096</v>
      </c>
      <c r="P73" s="41">
        <f t="shared" si="9"/>
        <v>45121</v>
      </c>
    </row>
    <row r="74" s="23" customFormat="1" spans="1:16">
      <c r="A74" s="23">
        <v>41</v>
      </c>
      <c r="B74" s="101">
        <v>45096</v>
      </c>
      <c r="C74" s="139" t="s">
        <v>48</v>
      </c>
      <c r="D74" s="130">
        <v>3</v>
      </c>
      <c r="E74" s="131">
        <v>15</v>
      </c>
      <c r="F74" s="132">
        <v>15</v>
      </c>
      <c r="G74" s="133">
        <v>15</v>
      </c>
      <c r="H74" s="24"/>
      <c r="I74" s="156"/>
      <c r="J74" s="7"/>
      <c r="K74" s="147">
        <v>1</v>
      </c>
      <c r="L74" s="147">
        <v>1</v>
      </c>
      <c r="M74" s="133">
        <v>1</v>
      </c>
      <c r="N74" s="39">
        <f>SUM(K74:M74)/3</f>
        <v>1</v>
      </c>
      <c r="O74" s="40">
        <f t="shared" si="6"/>
        <v>45096</v>
      </c>
      <c r="P74" s="41">
        <f t="shared" si="9"/>
        <v>45121</v>
      </c>
    </row>
    <row r="75" s="23" customFormat="1" spans="1:16">
      <c r="A75" s="23">
        <v>67</v>
      </c>
      <c r="B75" s="101">
        <v>45096</v>
      </c>
      <c r="C75" s="139" t="s">
        <v>48</v>
      </c>
      <c r="D75" s="130">
        <v>4</v>
      </c>
      <c r="E75" s="140">
        <v>15</v>
      </c>
      <c r="F75" s="141">
        <v>15</v>
      </c>
      <c r="G75" s="142">
        <v>15</v>
      </c>
      <c r="J75" s="7"/>
      <c r="K75" s="154">
        <v>1</v>
      </c>
      <c r="L75" s="147">
        <v>1</v>
      </c>
      <c r="M75" s="133">
        <v>1</v>
      </c>
      <c r="N75" s="39">
        <f>SUM(K75:M75)/3</f>
        <v>1</v>
      </c>
      <c r="O75" s="40">
        <f t="shared" si="6"/>
        <v>45096</v>
      </c>
      <c r="P75" s="41">
        <f t="shared" si="9"/>
        <v>45121</v>
      </c>
    </row>
    <row r="76" s="23" customFormat="1" spans="1:16">
      <c r="A76" s="23">
        <v>26</v>
      </c>
      <c r="B76" s="101">
        <v>45096</v>
      </c>
      <c r="C76" s="139" t="s">
        <v>48</v>
      </c>
      <c r="D76" s="130">
        <v>4</v>
      </c>
      <c r="E76" s="131">
        <v>0</v>
      </c>
      <c r="F76" s="146">
        <v>0</v>
      </c>
      <c r="G76" s="133">
        <v>0</v>
      </c>
      <c r="H76"/>
      <c r="I76"/>
      <c r="J76" s="7"/>
      <c r="K76" s="147">
        <v>0</v>
      </c>
      <c r="L76" s="147">
        <v>0</v>
      </c>
      <c r="M76" s="133">
        <v>0</v>
      </c>
      <c r="N76" s="39">
        <f>SUM(K76:M76)/3</f>
        <v>0</v>
      </c>
      <c r="O76" s="40">
        <f t="shared" ref="O76:O107" si="10">B76-N76+1</f>
        <v>45097</v>
      </c>
      <c r="P76" s="41">
        <f t="shared" si="9"/>
        <v>45122</v>
      </c>
    </row>
    <row r="77" s="23" customFormat="1" spans="2:16">
      <c r="B77" s="101"/>
      <c r="C77" s="139"/>
      <c r="D77" s="130"/>
      <c r="E77" s="140"/>
      <c r="F77" s="146"/>
      <c r="G77" s="142"/>
      <c r="H77" s="24"/>
      <c r="I77" s="143"/>
      <c r="J77" s="155"/>
      <c r="K77" s="154"/>
      <c r="L77" s="146"/>
      <c r="M77" s="133"/>
      <c r="N77" s="39"/>
      <c r="O77" s="40"/>
      <c r="P77" s="41"/>
    </row>
    <row r="78" s="23" customFormat="1" spans="2:16">
      <c r="B78" s="101"/>
      <c r="C78" s="139"/>
      <c r="D78" s="130"/>
      <c r="E78" s="140"/>
      <c r="F78" s="141"/>
      <c r="G78" s="142"/>
      <c r="H78" s="24"/>
      <c r="I78" s="156"/>
      <c r="J78" s="7"/>
      <c r="K78" s="154"/>
      <c r="L78" s="147"/>
      <c r="M78" s="133"/>
      <c r="N78" s="39"/>
      <c r="O78" s="40"/>
      <c r="P78" s="41"/>
    </row>
    <row r="79" s="23" customFormat="1" spans="2:16">
      <c r="B79" s="101"/>
      <c r="C79" s="139"/>
      <c r="D79" s="130"/>
      <c r="E79" s="140"/>
      <c r="F79" s="132"/>
      <c r="G79" s="132"/>
      <c r="H79" s="159"/>
      <c r="I79" s="156"/>
      <c r="J79" s="155"/>
      <c r="K79" s="154"/>
      <c r="L79" s="146"/>
      <c r="M79" s="133"/>
      <c r="N79" s="39"/>
      <c r="O79" s="40"/>
      <c r="P79" s="41"/>
    </row>
    <row r="80" s="23" customFormat="1" spans="2:16">
      <c r="B80" s="101"/>
      <c r="C80" s="139"/>
      <c r="D80" s="130"/>
      <c r="E80" s="140"/>
      <c r="F80" s="146"/>
      <c r="G80" s="142"/>
      <c r="H80" s="24"/>
      <c r="I80" s="143"/>
      <c r="J80" s="155"/>
      <c r="K80" s="154"/>
      <c r="L80" s="146"/>
      <c r="M80" s="133"/>
      <c r="N80" s="39"/>
      <c r="O80" s="40"/>
      <c r="P80" s="41"/>
    </row>
    <row r="81" s="23" customFormat="1" spans="2:16">
      <c r="B81" s="101"/>
      <c r="C81" s="139"/>
      <c r="D81" s="130"/>
      <c r="E81" s="140"/>
      <c r="F81" s="132"/>
      <c r="G81" s="142"/>
      <c r="H81" s="24"/>
      <c r="I81" s="143"/>
      <c r="J81" s="155"/>
      <c r="K81" s="154"/>
      <c r="L81" s="146"/>
      <c r="M81" s="133"/>
      <c r="N81" s="39"/>
      <c r="O81" s="40"/>
      <c r="P81" s="41"/>
    </row>
    <row r="82" s="23" customFormat="1" spans="2:16">
      <c r="B82" s="101"/>
      <c r="C82" s="139"/>
      <c r="D82" s="130"/>
      <c r="E82" s="131"/>
      <c r="F82" s="132"/>
      <c r="G82" s="133"/>
      <c r="H82"/>
      <c r="I82"/>
      <c r="J82" s="7"/>
      <c r="K82" s="147"/>
      <c r="L82" s="147"/>
      <c r="M82" s="133"/>
      <c r="N82" s="39"/>
      <c r="O82" s="40"/>
      <c r="P82" s="41"/>
    </row>
    <row r="83" s="23" customFormat="1" spans="2:16">
      <c r="B83" s="101"/>
      <c r="C83" s="139"/>
      <c r="D83" s="130"/>
      <c r="E83" s="140"/>
      <c r="F83" s="146"/>
      <c r="G83" s="142"/>
      <c r="H83" s="24"/>
      <c r="I83" s="143"/>
      <c r="J83" s="155"/>
      <c r="K83" s="154"/>
      <c r="L83" s="146"/>
      <c r="M83" s="133"/>
      <c r="N83" s="39"/>
      <c r="O83" s="40"/>
      <c r="P83" s="41"/>
    </row>
    <row r="84" s="23" customFormat="1" spans="2:16">
      <c r="B84" s="101"/>
      <c r="C84" s="139"/>
      <c r="D84" s="130"/>
      <c r="E84" s="140"/>
      <c r="F84" s="146"/>
      <c r="G84" s="142"/>
      <c r="H84" s="24"/>
      <c r="I84" s="143"/>
      <c r="J84" s="155"/>
      <c r="K84" s="154"/>
      <c r="L84" s="146"/>
      <c r="M84" s="133"/>
      <c r="N84" s="39"/>
      <c r="O84" s="40"/>
      <c r="P84" s="41"/>
    </row>
    <row r="85" s="23" customFormat="1" spans="2:16">
      <c r="B85" s="101"/>
      <c r="C85" s="139"/>
      <c r="D85" s="130"/>
      <c r="E85" s="131"/>
      <c r="F85" s="147"/>
      <c r="G85" s="133"/>
      <c r="H85"/>
      <c r="I85"/>
      <c r="J85" s="7"/>
      <c r="K85" s="147"/>
      <c r="L85" s="147"/>
      <c r="M85" s="133"/>
      <c r="N85" s="39"/>
      <c r="O85" s="40"/>
      <c r="P85" s="41"/>
    </row>
    <row r="86" s="23" customFormat="1" spans="2:16">
      <c r="B86" s="101"/>
      <c r="C86" s="139"/>
      <c r="D86" s="130"/>
      <c r="E86" s="140"/>
      <c r="F86" s="146"/>
      <c r="G86" s="142"/>
      <c r="H86" s="24"/>
      <c r="I86" s="143"/>
      <c r="J86" s="155"/>
      <c r="K86" s="154"/>
      <c r="L86" s="146"/>
      <c r="M86" s="133"/>
      <c r="N86" s="39"/>
      <c r="O86" s="40"/>
      <c r="P86" s="41"/>
    </row>
    <row r="87" s="23" customFormat="1" spans="2:16">
      <c r="B87" s="101"/>
      <c r="C87" s="139"/>
      <c r="D87" s="130"/>
      <c r="E87" s="131"/>
      <c r="F87" s="132"/>
      <c r="G87" s="133"/>
      <c r="H87"/>
      <c r="I87"/>
      <c r="J87" s="7"/>
      <c r="K87" s="147"/>
      <c r="L87" s="147"/>
      <c r="M87" s="133"/>
      <c r="N87" s="39"/>
      <c r="O87" s="40"/>
      <c r="P87" s="41"/>
    </row>
    <row r="88" s="23" customFormat="1" spans="2:16">
      <c r="B88" s="101"/>
      <c r="C88" s="139"/>
      <c r="D88" s="130"/>
      <c r="E88" s="131"/>
      <c r="F88" s="132"/>
      <c r="G88" s="133"/>
      <c r="H88"/>
      <c r="I88"/>
      <c r="J88" s="7"/>
      <c r="K88" s="147"/>
      <c r="L88" s="147"/>
      <c r="M88" s="133"/>
      <c r="N88" s="39"/>
      <c r="O88" s="40"/>
      <c r="P88" s="41"/>
    </row>
    <row r="89" s="23" customFormat="1" spans="2:16">
      <c r="B89" s="101"/>
      <c r="C89" s="139"/>
      <c r="D89" s="130"/>
      <c r="E89" s="140"/>
      <c r="F89" s="141"/>
      <c r="G89" s="142"/>
      <c r="J89" s="7"/>
      <c r="K89" s="154"/>
      <c r="L89" s="147"/>
      <c r="M89" s="133"/>
      <c r="N89" s="39"/>
      <c r="O89" s="40"/>
      <c r="P89" s="41"/>
    </row>
    <row r="90" s="23" customFormat="1" spans="2:16">
      <c r="B90" s="101"/>
      <c r="C90" s="139"/>
      <c r="D90" s="130"/>
      <c r="E90" s="140"/>
      <c r="F90" s="146"/>
      <c r="G90" s="142"/>
      <c r="H90" s="24"/>
      <c r="I90" s="143"/>
      <c r="J90" s="155"/>
      <c r="K90" s="154"/>
      <c r="L90" s="147"/>
      <c r="M90" s="133"/>
      <c r="N90" s="39"/>
      <c r="O90" s="40"/>
      <c r="P90" s="41"/>
    </row>
    <row r="91" s="23" customFormat="1" spans="2:16">
      <c r="B91" s="101"/>
      <c r="C91" s="139"/>
      <c r="D91" s="130"/>
      <c r="E91" s="140"/>
      <c r="F91" s="146"/>
      <c r="G91" s="142"/>
      <c r="H91" s="24"/>
      <c r="I91" s="143"/>
      <c r="J91" s="155"/>
      <c r="K91" s="154"/>
      <c r="L91" s="147"/>
      <c r="M91" s="133"/>
      <c r="N91" s="39"/>
      <c r="O91" s="40"/>
      <c r="P91" s="41"/>
    </row>
    <row r="92" s="23" customFormat="1" spans="2:16">
      <c r="B92" s="101"/>
      <c r="C92" s="139"/>
      <c r="D92" s="130"/>
      <c r="E92" s="140"/>
      <c r="F92" s="146"/>
      <c r="G92" s="142"/>
      <c r="H92" s="24"/>
      <c r="I92" s="143"/>
      <c r="J92" s="155"/>
      <c r="K92" s="154"/>
      <c r="L92" s="146"/>
      <c r="M92" s="133"/>
      <c r="N92" s="39"/>
      <c r="O92" s="40"/>
      <c r="P92" s="41"/>
    </row>
    <row r="93" s="23" customFormat="1" spans="2:16">
      <c r="B93" s="101"/>
      <c r="C93" s="139"/>
      <c r="D93" s="130"/>
      <c r="E93" s="131"/>
      <c r="F93" s="147"/>
      <c r="G93" s="133"/>
      <c r="H93"/>
      <c r="I93"/>
      <c r="J93" s="7"/>
      <c r="K93" s="147"/>
      <c r="L93" s="147"/>
      <c r="M93" s="133"/>
      <c r="N93" s="39"/>
      <c r="O93" s="40"/>
      <c r="P93" s="41"/>
    </row>
    <row r="94" s="23" customFormat="1" spans="2:16">
      <c r="B94" s="101"/>
      <c r="C94" s="139"/>
      <c r="D94" s="130"/>
      <c r="E94" s="131"/>
      <c r="F94" s="132"/>
      <c r="G94" s="133"/>
      <c r="H94"/>
      <c r="I94"/>
      <c r="J94" s="7"/>
      <c r="K94" s="147"/>
      <c r="L94" s="147"/>
      <c r="M94" s="133"/>
      <c r="N94" s="39"/>
      <c r="O94" s="40"/>
      <c r="P94" s="41"/>
    </row>
    <row r="95" s="23" customFormat="1" spans="2:16">
      <c r="B95" s="101"/>
      <c r="C95" s="139"/>
      <c r="D95" s="130"/>
      <c r="E95" s="140"/>
      <c r="F95" s="146"/>
      <c r="G95" s="142"/>
      <c r="H95" s="24"/>
      <c r="I95" s="143"/>
      <c r="J95" s="155"/>
      <c r="K95" s="154"/>
      <c r="L95" s="146"/>
      <c r="M95" s="133"/>
      <c r="N95" s="39"/>
      <c r="O95" s="40"/>
      <c r="P95" s="41"/>
    </row>
    <row r="96" s="23" customFormat="1" spans="2:16">
      <c r="B96" s="101"/>
      <c r="C96" s="139"/>
      <c r="D96" s="130"/>
      <c r="E96" s="140"/>
      <c r="F96" s="141"/>
      <c r="G96" s="142"/>
      <c r="H96" s="24"/>
      <c r="I96" s="156"/>
      <c r="J96" s="7"/>
      <c r="K96" s="154"/>
      <c r="L96" s="147"/>
      <c r="M96" s="133"/>
      <c r="N96" s="39"/>
      <c r="O96" s="40"/>
      <c r="P96" s="41"/>
    </row>
    <row r="97" s="23" customFormat="1" spans="2:16">
      <c r="B97" s="101"/>
      <c r="C97" s="139"/>
      <c r="D97" s="130"/>
      <c r="E97" s="140"/>
      <c r="F97" s="141"/>
      <c r="G97" s="142"/>
      <c r="J97" s="7"/>
      <c r="K97" s="154"/>
      <c r="L97" s="147"/>
      <c r="M97" s="133"/>
      <c r="N97" s="39"/>
      <c r="O97" s="40"/>
      <c r="P97" s="41"/>
    </row>
    <row r="98" s="23" customFormat="1" spans="2:16">
      <c r="B98" s="101"/>
      <c r="C98" s="139"/>
      <c r="D98" s="130"/>
      <c r="E98" s="140"/>
      <c r="F98" s="146"/>
      <c r="G98" s="142"/>
      <c r="H98" s="24"/>
      <c r="I98" s="143"/>
      <c r="J98" s="155"/>
      <c r="K98" s="154"/>
      <c r="L98" s="147"/>
      <c r="M98" s="133"/>
      <c r="N98" s="39"/>
      <c r="O98" s="40"/>
      <c r="P98" s="41"/>
    </row>
    <row r="99" s="23" customFormat="1" spans="2:16">
      <c r="B99" s="101"/>
      <c r="C99" s="139"/>
      <c r="D99" s="130"/>
      <c r="E99" s="140"/>
      <c r="F99" s="146"/>
      <c r="G99" s="142"/>
      <c r="H99" s="24"/>
      <c r="I99" s="143"/>
      <c r="J99" s="155"/>
      <c r="K99" s="154"/>
      <c r="L99" s="146"/>
      <c r="M99" s="133"/>
      <c r="N99" s="39"/>
      <c r="O99" s="40"/>
      <c r="P99" s="41"/>
    </row>
    <row r="100" s="23" customFormat="1" spans="2:16">
      <c r="B100" s="101"/>
      <c r="C100" s="139"/>
      <c r="D100" s="130"/>
      <c r="E100" s="140"/>
      <c r="F100" s="146"/>
      <c r="G100" s="142"/>
      <c r="H100" s="24"/>
      <c r="I100" s="143"/>
      <c r="J100" s="155"/>
      <c r="K100" s="154"/>
      <c r="L100" s="146"/>
      <c r="M100" s="133"/>
      <c r="N100" s="39"/>
      <c r="O100" s="40"/>
      <c r="P100" s="41"/>
    </row>
    <row r="101" s="23" customFormat="1" spans="2:16">
      <c r="B101" s="101"/>
      <c r="C101" s="139"/>
      <c r="D101" s="130"/>
      <c r="E101" s="140"/>
      <c r="F101" s="146"/>
      <c r="G101" s="142"/>
      <c r="H101" s="24"/>
      <c r="I101" s="143"/>
      <c r="J101" s="155"/>
      <c r="K101" s="154"/>
      <c r="L101" s="147"/>
      <c r="M101" s="133"/>
      <c r="N101" s="39"/>
      <c r="O101" s="40"/>
      <c r="P101" s="41"/>
    </row>
    <row r="102" s="23" customFormat="1" spans="2:16">
      <c r="B102" s="101"/>
      <c r="C102" s="139"/>
      <c r="D102" s="130"/>
      <c r="E102" s="140"/>
      <c r="F102" s="146"/>
      <c r="G102" s="142"/>
      <c r="H102" s="24"/>
      <c r="I102" s="143"/>
      <c r="J102" s="155"/>
      <c r="K102" s="154"/>
      <c r="L102" s="146"/>
      <c r="M102" s="133"/>
      <c r="N102" s="39"/>
      <c r="O102" s="40"/>
      <c r="P102" s="41"/>
    </row>
    <row r="103" s="23" customFormat="1" spans="2:16">
      <c r="B103" s="101"/>
      <c r="C103" s="139"/>
      <c r="D103" s="130"/>
      <c r="E103" s="131"/>
      <c r="F103" s="147"/>
      <c r="G103" s="133"/>
      <c r="H103" s="24"/>
      <c r="I103" s="156"/>
      <c r="J103" s="7"/>
      <c r="K103" s="147"/>
      <c r="L103" s="147"/>
      <c r="M103" s="133"/>
      <c r="N103" s="39"/>
      <c r="O103" s="40"/>
      <c r="P103" s="41"/>
    </row>
    <row r="104" s="23" customFormat="1" spans="2:16">
      <c r="B104" s="101"/>
      <c r="C104" s="139"/>
      <c r="D104" s="130"/>
      <c r="E104" s="131"/>
      <c r="F104" s="147"/>
      <c r="G104" s="133"/>
      <c r="H104"/>
      <c r="I104"/>
      <c r="J104" s="7"/>
      <c r="K104" s="147"/>
      <c r="L104" s="147"/>
      <c r="M104" s="133"/>
      <c r="N104" s="39"/>
      <c r="O104" s="40"/>
      <c r="P104" s="41"/>
    </row>
    <row r="105" s="23" customFormat="1" spans="2:16">
      <c r="B105" s="101"/>
      <c r="C105" s="139"/>
      <c r="D105" s="130"/>
      <c r="E105" s="131"/>
      <c r="F105" s="147"/>
      <c r="G105" s="133"/>
      <c r="H105"/>
      <c r="I105" s="156"/>
      <c r="J105" s="7"/>
      <c r="K105" s="147"/>
      <c r="L105" s="147"/>
      <c r="M105" s="133"/>
      <c r="N105" s="39"/>
      <c r="O105" s="40"/>
      <c r="P105" s="41"/>
    </row>
    <row r="106" s="23" customFormat="1" spans="2:16">
      <c r="B106" s="101"/>
      <c r="C106" s="139"/>
      <c r="D106" s="130"/>
      <c r="E106" s="131"/>
      <c r="F106" s="147"/>
      <c r="G106" s="133"/>
      <c r="H106"/>
      <c r="I106"/>
      <c r="J106" s="7"/>
      <c r="K106" s="147"/>
      <c r="L106" s="147"/>
      <c r="M106" s="133"/>
      <c r="N106" s="39"/>
      <c r="O106" s="40"/>
      <c r="P106" s="41"/>
    </row>
    <row r="107" s="23" customFormat="1" spans="2:16">
      <c r="B107" s="101"/>
      <c r="C107" s="139"/>
      <c r="D107" s="130"/>
      <c r="E107" s="131"/>
      <c r="F107" s="132"/>
      <c r="G107" s="133"/>
      <c r="H107"/>
      <c r="I107"/>
      <c r="J107" s="7"/>
      <c r="K107" s="147"/>
      <c r="L107" s="147"/>
      <c r="M107" s="133"/>
      <c r="N107" s="39"/>
      <c r="O107" s="40"/>
      <c r="P107" s="41"/>
    </row>
    <row r="108" s="23" customFormat="1" spans="2:16">
      <c r="B108" s="101"/>
      <c r="C108" s="139"/>
      <c r="D108" s="130"/>
      <c r="E108" s="140"/>
      <c r="F108" s="141"/>
      <c r="G108" s="142"/>
      <c r="H108" s="24"/>
      <c r="I108" s="24"/>
      <c r="J108" s="7"/>
      <c r="K108" s="154"/>
      <c r="L108" s="147"/>
      <c r="M108" s="133"/>
      <c r="N108" s="39"/>
      <c r="O108" s="40"/>
      <c r="P108" s="41"/>
    </row>
    <row r="109" s="23" customFormat="1" spans="2:16">
      <c r="B109" s="101"/>
      <c r="C109" s="139"/>
      <c r="D109" s="130"/>
      <c r="E109" s="140"/>
      <c r="F109" s="146"/>
      <c r="G109" s="142"/>
      <c r="H109" s="24"/>
      <c r="I109" s="143"/>
      <c r="J109" s="155"/>
      <c r="K109" s="154"/>
      <c r="L109" s="146"/>
      <c r="M109" s="133"/>
      <c r="N109" s="39"/>
      <c r="O109" s="40"/>
      <c r="P109" s="41"/>
    </row>
    <row r="110" s="23" customFormat="1" spans="2:16">
      <c r="B110" s="101"/>
      <c r="C110" s="139"/>
      <c r="D110" s="130"/>
      <c r="E110" s="140"/>
      <c r="F110" s="146"/>
      <c r="G110" s="142"/>
      <c r="H110" s="24"/>
      <c r="I110" s="143"/>
      <c r="J110" s="155"/>
      <c r="K110" s="154"/>
      <c r="L110" s="146"/>
      <c r="M110" s="133"/>
      <c r="N110" s="39"/>
      <c r="O110" s="40"/>
      <c r="P110" s="41"/>
    </row>
    <row r="111" s="23" customFormat="1" spans="5:16">
      <c r="E111" s="132"/>
      <c r="F111" s="132"/>
      <c r="G111" s="132"/>
      <c r="K111" s="154"/>
      <c r="L111" s="146"/>
      <c r="M111" s="133"/>
      <c r="N111" s="39"/>
      <c r="O111" s="40"/>
      <c r="P111" s="41"/>
    </row>
    <row r="112" s="23" customFormat="1" spans="5:16">
      <c r="E112" s="132"/>
      <c r="F112" s="132"/>
      <c r="G112" s="132"/>
      <c r="K112" s="154"/>
      <c r="L112" s="146"/>
      <c r="M112" s="133"/>
      <c r="N112" s="39"/>
      <c r="O112" s="40"/>
      <c r="P112" s="41"/>
    </row>
    <row r="113" s="23" customFormat="1" spans="5:16">
      <c r="E113" s="132"/>
      <c r="F113" s="132"/>
      <c r="G113" s="132"/>
      <c r="K113" s="147"/>
      <c r="L113" s="147"/>
      <c r="M113" s="133"/>
      <c r="N113" s="39"/>
      <c r="O113" s="40"/>
      <c r="P113" s="41"/>
    </row>
    <row r="114" s="23" customFormat="1" spans="5:16">
      <c r="E114" s="132"/>
      <c r="F114" s="132"/>
      <c r="G114" s="132"/>
      <c r="K114" s="147"/>
      <c r="L114" s="147"/>
      <c r="M114" s="133"/>
      <c r="N114" s="39"/>
      <c r="O114" s="40"/>
      <c r="P114" s="41"/>
    </row>
    <row r="115" s="23" customFormat="1" spans="5:16">
      <c r="E115" s="132"/>
      <c r="F115" s="132"/>
      <c r="G115" s="132"/>
      <c r="K115" s="147"/>
      <c r="L115" s="147"/>
      <c r="M115" s="133"/>
      <c r="N115" s="39"/>
      <c r="O115" s="40"/>
      <c r="P115" s="41"/>
    </row>
    <row r="116" s="23" customFormat="1" spans="2:16">
      <c r="B116" s="101"/>
      <c r="C116" s="139"/>
      <c r="D116" s="130"/>
      <c r="E116" s="140"/>
      <c r="F116" s="141"/>
      <c r="G116" s="142"/>
      <c r="J116" s="7"/>
      <c r="K116" s="154"/>
      <c r="L116" s="147"/>
      <c r="M116" s="133"/>
      <c r="N116" s="39"/>
      <c r="O116" s="40"/>
      <c r="P116" s="41"/>
    </row>
    <row r="117" s="23" customFormat="1" spans="2:16">
      <c r="B117" s="101"/>
      <c r="C117" s="139"/>
      <c r="D117" s="130"/>
      <c r="E117" s="140"/>
      <c r="F117" s="141"/>
      <c r="G117" s="142"/>
      <c r="J117" s="7"/>
      <c r="K117" s="154"/>
      <c r="L117" s="147"/>
      <c r="M117" s="133"/>
      <c r="N117" s="39"/>
      <c r="O117" s="40"/>
      <c r="P117" s="41"/>
    </row>
    <row r="118" s="23" customFormat="1" spans="2:16">
      <c r="B118" s="101"/>
      <c r="C118" s="139"/>
      <c r="D118" s="130"/>
      <c r="E118" s="140"/>
      <c r="F118" s="141"/>
      <c r="G118" s="142"/>
      <c r="J118" s="7"/>
      <c r="K118" s="154"/>
      <c r="L118" s="147"/>
      <c r="M118" s="133"/>
      <c r="N118" s="39"/>
      <c r="O118" s="40"/>
      <c r="P118" s="41"/>
    </row>
    <row r="119" s="23" customFormat="1" spans="2:16">
      <c r="B119" s="21"/>
      <c r="C119" s="139"/>
      <c r="D119" s="130"/>
      <c r="E119" s="131"/>
      <c r="F119" s="147"/>
      <c r="G119" s="133"/>
      <c r="H119"/>
      <c r="I119"/>
      <c r="J119" s="7"/>
      <c r="K119" s="147"/>
      <c r="L119" s="147"/>
      <c r="M119" s="133"/>
      <c r="N119" s="39"/>
      <c r="O119" s="40"/>
      <c r="P119" s="41"/>
    </row>
    <row r="120" s="23" customFormat="1" spans="2:16">
      <c r="B120" s="21"/>
      <c r="C120" s="139"/>
      <c r="D120" s="130"/>
      <c r="E120" s="131"/>
      <c r="F120" s="147"/>
      <c r="G120" s="133"/>
      <c r="H120"/>
      <c r="I120"/>
      <c r="J120" s="7"/>
      <c r="K120" s="147"/>
      <c r="L120" s="147"/>
      <c r="M120" s="133"/>
      <c r="N120" s="39"/>
      <c r="O120" s="40"/>
      <c r="P120" s="41"/>
    </row>
    <row r="121" s="23" customFormat="1" spans="2:16">
      <c r="B121" s="21"/>
      <c r="C121" s="139"/>
      <c r="D121" s="130"/>
      <c r="E121" s="131"/>
      <c r="F121" s="147"/>
      <c r="G121" s="133"/>
      <c r="H121"/>
      <c r="I121"/>
      <c r="J121" s="7"/>
      <c r="K121" s="147"/>
      <c r="L121" s="147"/>
      <c r="M121" s="133"/>
      <c r="N121" s="39"/>
      <c r="O121" s="40"/>
      <c r="P121" s="41"/>
    </row>
    <row r="122" spans="1:16">
      <c r="A122" s="23"/>
      <c r="B122" s="21"/>
      <c r="C122" s="139"/>
      <c r="F122" s="147"/>
      <c r="K122" s="147"/>
      <c r="L122" s="147"/>
      <c r="O122" s="40"/>
      <c r="P122" s="41"/>
    </row>
    <row r="123" spans="1:16">
      <c r="A123" s="23"/>
      <c r="B123" s="21"/>
      <c r="C123" s="139"/>
      <c r="F123" s="147"/>
      <c r="K123" s="147"/>
      <c r="L123" s="147"/>
      <c r="O123" s="40"/>
      <c r="P123" s="41"/>
    </row>
    <row r="124" spans="1:16">
      <c r="A124" s="23"/>
      <c r="B124" s="21"/>
      <c r="C124" s="139"/>
      <c r="F124" s="147"/>
      <c r="K124" s="147"/>
      <c r="L124" s="147"/>
      <c r="O124" s="40"/>
      <c r="P124" s="41"/>
    </row>
    <row r="125" spans="1:16">
      <c r="A125" s="23"/>
      <c r="B125" s="21"/>
      <c r="C125" s="139"/>
      <c r="F125" s="147"/>
      <c r="K125" s="147"/>
      <c r="L125" s="147"/>
      <c r="O125" s="40"/>
      <c r="P125" s="41"/>
    </row>
    <row r="126" spans="1:16">
      <c r="A126" s="23"/>
      <c r="B126" s="101"/>
      <c r="C126" s="139"/>
      <c r="E126" s="140"/>
      <c r="F126" s="141"/>
      <c r="G126" s="142"/>
      <c r="H126" s="23"/>
      <c r="I126" s="23"/>
      <c r="K126" s="154"/>
      <c r="L126" s="147"/>
      <c r="O126" s="40"/>
      <c r="P126" s="41"/>
    </row>
    <row r="127" spans="1:16">
      <c r="A127" s="23"/>
      <c r="B127" s="101"/>
      <c r="C127" s="139"/>
      <c r="E127" s="140"/>
      <c r="F127" s="141"/>
      <c r="G127" s="142"/>
      <c r="H127" s="24"/>
      <c r="I127" s="24"/>
      <c r="K127" s="154"/>
      <c r="L127" s="147"/>
      <c r="O127" s="40"/>
      <c r="P127" s="41"/>
    </row>
    <row r="128" spans="1:16">
      <c r="A128" s="23"/>
      <c r="B128" s="101"/>
      <c r="C128" s="139"/>
      <c r="E128" s="140"/>
      <c r="F128" s="146"/>
      <c r="G128" s="142"/>
      <c r="H128" s="24"/>
      <c r="I128" s="143"/>
      <c r="J128" s="155"/>
      <c r="K128" s="154"/>
      <c r="L128" s="147"/>
      <c r="O128" s="40"/>
      <c r="P128" s="41"/>
    </row>
    <row r="129" spans="1:16">
      <c r="A129" s="23"/>
      <c r="B129" s="101"/>
      <c r="C129" s="139"/>
      <c r="E129" s="140"/>
      <c r="F129" s="146"/>
      <c r="G129" s="142"/>
      <c r="H129" s="24"/>
      <c r="I129" s="143"/>
      <c r="J129" s="155"/>
      <c r="K129" s="154"/>
      <c r="L129" s="146"/>
      <c r="O129" s="40"/>
      <c r="P129" s="41"/>
    </row>
    <row r="130" spans="1:16">
      <c r="A130" s="23"/>
      <c r="B130" s="101"/>
      <c r="C130" s="139"/>
      <c r="E130" s="140"/>
      <c r="F130" s="146"/>
      <c r="G130" s="142"/>
      <c r="H130" s="24"/>
      <c r="I130" s="143"/>
      <c r="J130" s="155"/>
      <c r="K130" s="154"/>
      <c r="L130" s="146"/>
      <c r="O130" s="40"/>
      <c r="P130" s="41"/>
    </row>
    <row r="131" spans="1:16">
      <c r="A131" s="23"/>
      <c r="B131" s="101"/>
      <c r="C131" s="139"/>
      <c r="E131" s="140"/>
      <c r="F131" s="141"/>
      <c r="G131" s="142"/>
      <c r="H131" s="23"/>
      <c r="I131" s="23"/>
      <c r="K131" s="154"/>
      <c r="L131" s="147"/>
      <c r="O131" s="40"/>
      <c r="P131" s="41"/>
    </row>
    <row r="132" spans="1:16">
      <c r="A132" s="23"/>
      <c r="B132" s="101"/>
      <c r="C132" s="139"/>
      <c r="E132" s="140"/>
      <c r="F132" s="141"/>
      <c r="G132" s="142"/>
      <c r="H132" s="24"/>
      <c r="I132" s="24"/>
      <c r="K132" s="154"/>
      <c r="L132" s="147"/>
      <c r="O132" s="40"/>
      <c r="P132" s="41"/>
    </row>
    <row r="133" spans="1:16">
      <c r="A133" s="23"/>
      <c r="B133" s="101"/>
      <c r="C133" s="139"/>
      <c r="E133" s="140"/>
      <c r="F133" s="146"/>
      <c r="G133" s="142"/>
      <c r="H133" s="24"/>
      <c r="I133" s="143"/>
      <c r="J133" s="155"/>
      <c r="K133" s="154"/>
      <c r="L133" s="147"/>
      <c r="O133" s="40"/>
      <c r="P133" s="41"/>
    </row>
    <row r="134" spans="1:16">
      <c r="A134" s="23"/>
      <c r="B134" s="21"/>
      <c r="C134" s="139"/>
      <c r="F134" s="147"/>
      <c r="K134" s="147"/>
      <c r="L134" s="147"/>
      <c r="O134" s="40"/>
      <c r="P134" s="41"/>
    </row>
    <row r="135" spans="1:16">
      <c r="A135" s="23"/>
      <c r="B135" s="21"/>
      <c r="C135" s="139"/>
      <c r="F135" s="147"/>
      <c r="K135" s="147"/>
      <c r="L135" s="147"/>
      <c r="O135" s="40"/>
      <c r="P135" s="41"/>
    </row>
    <row r="136" spans="1:16">
      <c r="A136" s="23"/>
      <c r="B136" s="21"/>
      <c r="C136" s="139"/>
      <c r="F136" s="147"/>
      <c r="K136" s="147"/>
      <c r="L136" s="147"/>
      <c r="O136" s="40"/>
      <c r="P136" s="41"/>
    </row>
    <row r="137" spans="1:16">
      <c r="A137" s="23"/>
      <c r="B137" s="101"/>
      <c r="C137" s="139"/>
      <c r="E137" s="140"/>
      <c r="F137" s="146"/>
      <c r="G137" s="142"/>
      <c r="H137" s="24"/>
      <c r="I137" s="143"/>
      <c r="J137" s="155"/>
      <c r="K137" s="154"/>
      <c r="L137" s="146"/>
      <c r="O137" s="40"/>
      <c r="P137" s="41"/>
    </row>
    <row r="138" spans="1:16">
      <c r="A138" s="23"/>
      <c r="B138" s="101"/>
      <c r="C138" s="139"/>
      <c r="E138" s="140"/>
      <c r="F138" s="146"/>
      <c r="G138" s="142"/>
      <c r="H138" s="24"/>
      <c r="I138" s="143"/>
      <c r="J138" s="155"/>
      <c r="K138" s="154"/>
      <c r="L138" s="146"/>
      <c r="O138" s="40"/>
      <c r="P138" s="41"/>
    </row>
    <row r="139" spans="1:16">
      <c r="A139" s="23"/>
      <c r="B139" s="101"/>
      <c r="C139" s="139"/>
      <c r="E139" s="140"/>
      <c r="F139" s="146"/>
      <c r="G139" s="142"/>
      <c r="H139" s="24"/>
      <c r="I139" s="143"/>
      <c r="J139" s="155"/>
      <c r="K139" s="154"/>
      <c r="L139" s="146"/>
      <c r="O139" s="40"/>
      <c r="P139" s="41"/>
    </row>
    <row r="140" spans="1:16">
      <c r="A140" s="23"/>
      <c r="B140" s="101"/>
      <c r="C140" s="139"/>
      <c r="E140" s="140"/>
      <c r="F140" s="146"/>
      <c r="G140" s="142"/>
      <c r="H140" s="24"/>
      <c r="I140" s="143"/>
      <c r="J140" s="155"/>
      <c r="K140" s="154"/>
      <c r="L140" s="146"/>
      <c r="O140" s="40"/>
      <c r="P140" s="41"/>
    </row>
    <row r="141" spans="1:16">
      <c r="A141" s="23"/>
      <c r="B141" s="21"/>
      <c r="C141" s="139"/>
      <c r="F141" s="147"/>
      <c r="K141" s="147"/>
      <c r="L141" s="147"/>
      <c r="O141" s="40"/>
      <c r="P141" s="41"/>
    </row>
    <row r="142" spans="1:16">
      <c r="A142" s="23"/>
      <c r="B142" s="21"/>
      <c r="C142" s="139"/>
      <c r="F142" s="147"/>
      <c r="K142" s="147"/>
      <c r="L142" s="147"/>
      <c r="O142" s="40"/>
      <c r="P142" s="41"/>
    </row>
    <row r="143" spans="1:16">
      <c r="A143" s="23"/>
      <c r="B143" s="21"/>
      <c r="C143" s="139"/>
      <c r="F143" s="147"/>
      <c r="K143" s="147"/>
      <c r="L143" s="147"/>
      <c r="O143" s="40"/>
      <c r="P143" s="41"/>
    </row>
    <row r="144" spans="1:16">
      <c r="A144" s="23"/>
      <c r="B144" s="21"/>
      <c r="C144" s="139"/>
      <c r="F144" s="147"/>
      <c r="K144" s="147"/>
      <c r="L144" s="147"/>
      <c r="O144" s="40"/>
      <c r="P144" s="41"/>
    </row>
    <row r="145" spans="1:16">
      <c r="A145" s="23"/>
      <c r="B145" s="101"/>
      <c r="C145" s="139"/>
      <c r="E145" s="140"/>
      <c r="F145" s="141"/>
      <c r="G145" s="142"/>
      <c r="H145" s="23"/>
      <c r="I145" s="23"/>
      <c r="K145" s="154"/>
      <c r="L145" s="132"/>
      <c r="O145" s="40"/>
      <c r="P145" s="41"/>
    </row>
    <row r="146" spans="1:16">
      <c r="A146" s="23"/>
      <c r="B146" s="101"/>
      <c r="C146" s="139"/>
      <c r="E146" s="140"/>
      <c r="F146" s="141"/>
      <c r="G146" s="142"/>
      <c r="H146" s="23"/>
      <c r="I146" s="23"/>
      <c r="K146" s="154"/>
      <c r="L146" s="147"/>
      <c r="O146" s="40"/>
      <c r="P146" s="41"/>
    </row>
    <row r="147" spans="1:16">
      <c r="A147" s="23"/>
      <c r="B147" s="101"/>
      <c r="C147" s="139"/>
      <c r="E147" s="140"/>
      <c r="F147" s="146"/>
      <c r="G147" s="142"/>
      <c r="H147" s="24"/>
      <c r="I147" s="143"/>
      <c r="J147" s="155"/>
      <c r="K147" s="154"/>
      <c r="L147" s="147"/>
      <c r="O147" s="40"/>
      <c r="P147" s="41"/>
    </row>
    <row r="148" spans="1:16">
      <c r="A148" s="23"/>
      <c r="B148" s="101"/>
      <c r="C148" s="139"/>
      <c r="E148" s="140"/>
      <c r="F148" s="146"/>
      <c r="G148" s="142"/>
      <c r="H148" s="24"/>
      <c r="I148" s="143"/>
      <c r="J148" s="155"/>
      <c r="K148" s="154"/>
      <c r="L148" s="147"/>
      <c r="O148" s="40"/>
      <c r="P148" s="41"/>
    </row>
    <row r="149" spans="1:16">
      <c r="A149" s="23"/>
      <c r="B149" s="21"/>
      <c r="C149" s="139"/>
      <c r="F149" s="147"/>
      <c r="K149" s="147"/>
      <c r="L149" s="147"/>
      <c r="O149" s="40"/>
      <c r="P149" s="41"/>
    </row>
    <row r="150" spans="1:16">
      <c r="A150" s="23"/>
      <c r="B150" s="21"/>
      <c r="C150" s="139"/>
      <c r="F150" s="147"/>
      <c r="K150" s="147"/>
      <c r="L150" s="147"/>
      <c r="O150" s="40"/>
      <c r="P150" s="41"/>
    </row>
    <row r="151" spans="1:16">
      <c r="A151" s="23"/>
      <c r="B151" s="21"/>
      <c r="C151" s="139"/>
      <c r="F151" s="147"/>
      <c r="K151" s="147"/>
      <c r="L151" s="147"/>
      <c r="O151" s="40"/>
      <c r="P151" s="41"/>
    </row>
    <row r="152" spans="1:16">
      <c r="A152" s="23"/>
      <c r="B152" s="21"/>
      <c r="C152" s="139"/>
      <c r="F152" s="147"/>
      <c r="K152" s="147"/>
      <c r="L152" s="147"/>
      <c r="O152" s="40"/>
      <c r="P152" s="41"/>
    </row>
    <row r="153" spans="1:16">
      <c r="A153" s="23"/>
      <c r="B153" s="21"/>
      <c r="C153" s="139"/>
      <c r="F153" s="147"/>
      <c r="K153" s="147"/>
      <c r="L153" s="147"/>
      <c r="O153" s="40"/>
      <c r="P153" s="41"/>
    </row>
    <row r="154" spans="1:16">
      <c r="A154" s="23"/>
      <c r="B154" s="101"/>
      <c r="C154" s="23"/>
      <c r="E154" s="140"/>
      <c r="F154" s="141"/>
      <c r="G154" s="142"/>
      <c r="H154" s="23"/>
      <c r="I154" s="23"/>
      <c r="K154" s="154"/>
      <c r="L154" s="147"/>
      <c r="O154" s="40"/>
      <c r="P154" s="41"/>
    </row>
    <row r="155" spans="1:16">
      <c r="A155" s="23"/>
      <c r="B155" s="21"/>
      <c r="C155" s="139"/>
      <c r="F155" s="147"/>
      <c r="K155" s="147"/>
      <c r="L155" s="147"/>
      <c r="O155" s="40"/>
      <c r="P155" s="41"/>
    </row>
    <row r="156" spans="1:16">
      <c r="A156" s="23"/>
      <c r="B156" s="101"/>
      <c r="C156" s="24"/>
      <c r="E156" s="140"/>
      <c r="F156" s="146"/>
      <c r="G156" s="142"/>
      <c r="H156" s="24"/>
      <c r="I156" s="143"/>
      <c r="J156" s="155"/>
      <c r="K156" s="154"/>
      <c r="L156" s="146"/>
      <c r="O156" s="40"/>
      <c r="P156" s="41"/>
    </row>
    <row r="157" spans="1:16">
      <c r="A157" s="23"/>
      <c r="B157" s="101"/>
      <c r="C157" s="24"/>
      <c r="E157" s="140"/>
      <c r="F157" s="146"/>
      <c r="G157" s="142"/>
      <c r="H157" s="24"/>
      <c r="I157" s="143"/>
      <c r="J157" s="155"/>
      <c r="K157" s="154"/>
      <c r="L157" s="146"/>
      <c r="O157" s="40"/>
      <c r="P157" s="41"/>
    </row>
    <row r="158" spans="1:16">
      <c r="A158" s="23"/>
      <c r="B158" s="21"/>
      <c r="C158" s="139"/>
      <c r="F158" s="147"/>
      <c r="K158" s="147"/>
      <c r="L158" s="147"/>
      <c r="O158" s="40"/>
      <c r="P158" s="41"/>
    </row>
    <row r="159" spans="1:16">
      <c r="A159" s="23"/>
      <c r="B159" s="21"/>
      <c r="C159" s="139"/>
      <c r="F159" s="147"/>
      <c r="K159" s="147"/>
      <c r="L159" s="147"/>
      <c r="O159" s="40"/>
      <c r="P159" s="41"/>
    </row>
    <row r="160" spans="1:16">
      <c r="A160" s="23"/>
      <c r="B160" s="21"/>
      <c r="C160" s="139"/>
      <c r="F160" s="147"/>
      <c r="K160" s="147"/>
      <c r="L160" s="147"/>
      <c r="O160" s="40"/>
      <c r="P160" s="41"/>
    </row>
    <row r="161" spans="1:16">
      <c r="A161" s="23"/>
      <c r="B161" s="101"/>
      <c r="C161" s="23"/>
      <c r="E161" s="140"/>
      <c r="F161" s="141"/>
      <c r="G161" s="142"/>
      <c r="H161" s="24"/>
      <c r="I161" s="24"/>
      <c r="K161" s="154"/>
      <c r="L161" s="147"/>
      <c r="O161" s="40"/>
      <c r="P161" s="41"/>
    </row>
    <row r="162" ht="18" customHeight="1" spans="1:16">
      <c r="A162" s="23"/>
      <c r="B162" s="101"/>
      <c r="C162" s="24"/>
      <c r="E162" s="140"/>
      <c r="F162" s="146"/>
      <c r="G162" s="142"/>
      <c r="H162" s="156"/>
      <c r="I162" s="143"/>
      <c r="J162" s="155"/>
      <c r="K162" s="154"/>
      <c r="L162" s="146"/>
      <c r="O162" s="40"/>
      <c r="P162" s="41"/>
    </row>
    <row r="163" spans="1:16">
      <c r="A163" s="23"/>
      <c r="B163" s="101"/>
      <c r="C163" s="24"/>
      <c r="E163" s="140"/>
      <c r="F163" s="146"/>
      <c r="G163" s="142"/>
      <c r="H163" s="24"/>
      <c r="I163" s="143"/>
      <c r="J163" s="155"/>
      <c r="K163" s="154"/>
      <c r="L163" s="146"/>
      <c r="O163" s="40"/>
      <c r="P163" s="41"/>
    </row>
    <row r="164" spans="1:16">
      <c r="A164" s="23"/>
      <c r="B164" s="21"/>
      <c r="C164" s="139"/>
      <c r="F164" s="147"/>
      <c r="K164" s="147"/>
      <c r="L164" s="147"/>
      <c r="O164" s="40"/>
      <c r="P164" s="41"/>
    </row>
    <row r="165" spans="1:16">
      <c r="A165" s="23"/>
      <c r="B165" s="101"/>
      <c r="C165" s="23"/>
      <c r="E165" s="140"/>
      <c r="F165" s="146"/>
      <c r="G165" s="142"/>
      <c r="H165" s="24"/>
      <c r="I165" s="143"/>
      <c r="J165" s="155"/>
      <c r="K165" s="154"/>
      <c r="L165" s="147"/>
      <c r="O165" s="40"/>
      <c r="P165" s="41"/>
    </row>
    <row r="166" spans="1:16">
      <c r="A166" s="23"/>
      <c r="B166" s="101"/>
      <c r="C166" s="24"/>
      <c r="E166" s="140"/>
      <c r="F166" s="146"/>
      <c r="G166" s="142"/>
      <c r="H166" s="24"/>
      <c r="I166" s="143"/>
      <c r="J166" s="155"/>
      <c r="K166" s="154"/>
      <c r="L166" s="146"/>
      <c r="O166" s="40"/>
      <c r="P166" s="41"/>
    </row>
    <row r="167" spans="1:16">
      <c r="A167" s="23"/>
      <c r="B167" s="101"/>
      <c r="C167" s="24"/>
      <c r="E167" s="140"/>
      <c r="F167" s="146"/>
      <c r="G167" s="142"/>
      <c r="H167" s="24"/>
      <c r="I167" s="143"/>
      <c r="J167" s="155"/>
      <c r="K167" s="154"/>
      <c r="L167" s="146"/>
      <c r="O167" s="40"/>
      <c r="P167" s="41"/>
    </row>
    <row r="168" spans="1:16">
      <c r="A168" s="23"/>
      <c r="B168" s="101"/>
      <c r="C168" s="24"/>
      <c r="E168" s="140"/>
      <c r="F168" s="146"/>
      <c r="G168" s="142"/>
      <c r="H168" s="24"/>
      <c r="I168" s="143"/>
      <c r="J168" s="155"/>
      <c r="K168" s="154"/>
      <c r="L168" s="146"/>
      <c r="O168" s="40"/>
      <c r="P168" s="41"/>
    </row>
    <row r="169" spans="1:16">
      <c r="A169" s="23"/>
      <c r="B169" s="101"/>
      <c r="C169" s="24"/>
      <c r="E169" s="140"/>
      <c r="F169" s="146"/>
      <c r="G169" s="142"/>
      <c r="H169" s="24"/>
      <c r="I169" s="143"/>
      <c r="J169" s="155"/>
      <c r="K169" s="154"/>
      <c r="L169" s="146"/>
      <c r="O169" s="40"/>
      <c r="P169" s="41"/>
    </row>
    <row r="170" spans="1:16">
      <c r="A170" s="23"/>
      <c r="B170" s="101"/>
      <c r="C170" s="23"/>
      <c r="E170" s="140"/>
      <c r="G170" s="142"/>
      <c r="H170" s="24"/>
      <c r="I170" s="23"/>
      <c r="K170" s="157"/>
      <c r="L170" s="147"/>
      <c r="O170" s="40"/>
      <c r="P170" s="41"/>
    </row>
    <row r="171" spans="1:16">
      <c r="A171" s="23"/>
      <c r="B171" s="21"/>
      <c r="C171" s="139"/>
      <c r="F171" s="147"/>
      <c r="K171" s="147"/>
      <c r="L171" s="147"/>
      <c r="O171" s="40"/>
      <c r="P171" s="41"/>
    </row>
    <row r="172" spans="1:16">
      <c r="A172" s="23"/>
      <c r="B172" s="101"/>
      <c r="C172" s="23"/>
      <c r="E172" s="140"/>
      <c r="F172" s="141"/>
      <c r="G172" s="142"/>
      <c r="H172" s="23"/>
      <c r="I172" s="23"/>
      <c r="K172" s="154"/>
      <c r="L172" s="132"/>
      <c r="O172" s="40"/>
      <c r="P172" s="41"/>
    </row>
    <row r="173" spans="1:16">
      <c r="A173" s="23"/>
      <c r="B173" s="101"/>
      <c r="C173" s="23"/>
      <c r="E173" s="140"/>
      <c r="F173" s="141"/>
      <c r="G173" s="142"/>
      <c r="H173" s="23"/>
      <c r="I173" s="23"/>
      <c r="K173" s="154"/>
      <c r="L173" s="132"/>
      <c r="O173" s="40"/>
      <c r="P173" s="41"/>
    </row>
    <row r="174" spans="1:16">
      <c r="A174" s="23"/>
      <c r="B174" s="101"/>
      <c r="C174" s="23"/>
      <c r="E174" s="140"/>
      <c r="F174" s="141"/>
      <c r="G174" s="142"/>
      <c r="H174" s="23"/>
      <c r="I174" s="23"/>
      <c r="K174" s="154"/>
      <c r="L174" s="147"/>
      <c r="O174" s="40"/>
      <c r="P174" s="41"/>
    </row>
    <row r="175" spans="1:16">
      <c r="A175" s="23"/>
      <c r="B175" s="101"/>
      <c r="C175" s="23"/>
      <c r="E175" s="140"/>
      <c r="F175" s="141"/>
      <c r="G175" s="142"/>
      <c r="H175" s="23"/>
      <c r="I175" s="23"/>
      <c r="K175" s="154"/>
      <c r="L175" s="147"/>
      <c r="O175" s="40"/>
      <c r="P175" s="41"/>
    </row>
    <row r="176" spans="1:16">
      <c r="A176" s="23"/>
      <c r="B176" s="101"/>
      <c r="C176" s="23"/>
      <c r="E176" s="140"/>
      <c r="F176" s="141"/>
      <c r="G176" s="142"/>
      <c r="H176" s="23"/>
      <c r="I176" s="23"/>
      <c r="K176" s="154"/>
      <c r="L176" s="147"/>
      <c r="O176" s="40"/>
      <c r="P176" s="41"/>
    </row>
    <row r="177" spans="1:16">
      <c r="A177" s="23"/>
      <c r="B177" s="101"/>
      <c r="C177" s="24"/>
      <c r="E177" s="140"/>
      <c r="F177" s="146"/>
      <c r="G177" s="142"/>
      <c r="H177" s="24"/>
      <c r="I177" s="143"/>
      <c r="J177" s="155"/>
      <c r="K177" s="154"/>
      <c r="L177" s="146"/>
      <c r="O177" s="40"/>
      <c r="P177" s="41"/>
    </row>
    <row r="178" spans="1:16">
      <c r="A178" s="23"/>
      <c r="B178" s="101"/>
      <c r="C178" s="23"/>
      <c r="E178" s="140"/>
      <c r="F178" s="141"/>
      <c r="G178" s="142"/>
      <c r="H178" s="23"/>
      <c r="I178" s="23"/>
      <c r="K178" s="154"/>
      <c r="L178" s="147"/>
      <c r="O178" s="40"/>
      <c r="P178" s="41"/>
    </row>
    <row r="179" spans="1:16">
      <c r="A179" s="23"/>
      <c r="B179" s="101"/>
      <c r="C179" s="23"/>
      <c r="E179" s="140"/>
      <c r="F179" s="141"/>
      <c r="G179" s="142"/>
      <c r="H179" s="23"/>
      <c r="I179" s="23"/>
      <c r="K179" s="154"/>
      <c r="L179" s="147"/>
      <c r="O179" s="40"/>
      <c r="P179" s="41"/>
    </row>
    <row r="180" spans="1:16">
      <c r="A180" s="23"/>
      <c r="B180" s="101"/>
      <c r="C180" s="23"/>
      <c r="E180" s="140"/>
      <c r="F180" s="141"/>
      <c r="G180" s="142"/>
      <c r="H180" s="23"/>
      <c r="I180" s="23"/>
      <c r="K180" s="154"/>
      <c r="L180" s="147"/>
      <c r="O180" s="40"/>
      <c r="P180" s="41"/>
    </row>
    <row r="181" spans="1:16">
      <c r="A181" s="23"/>
      <c r="B181" s="101"/>
      <c r="C181" s="23"/>
      <c r="E181" s="140"/>
      <c r="F181" s="141"/>
      <c r="G181" s="142"/>
      <c r="H181" s="23"/>
      <c r="I181" s="23"/>
      <c r="K181" s="154"/>
      <c r="L181" s="147"/>
      <c r="O181" s="40"/>
      <c r="P181" s="41"/>
    </row>
    <row r="182" spans="1:16">
      <c r="A182" s="23"/>
      <c r="B182" s="101"/>
      <c r="C182" s="23"/>
      <c r="E182" s="140"/>
      <c r="F182" s="141"/>
      <c r="G182" s="142"/>
      <c r="H182" s="23"/>
      <c r="I182" s="23"/>
      <c r="K182" s="154"/>
      <c r="L182" s="147"/>
      <c r="O182" s="40"/>
      <c r="P182" s="41"/>
    </row>
    <row r="183" spans="1:16">
      <c r="A183" s="23"/>
      <c r="B183" s="101"/>
      <c r="C183" s="23"/>
      <c r="E183" s="140"/>
      <c r="F183" s="146"/>
      <c r="G183" s="142"/>
      <c r="H183" s="23"/>
      <c r="I183" s="23"/>
      <c r="K183" s="154"/>
      <c r="L183" s="147"/>
      <c r="O183" s="40"/>
      <c r="P183" s="41"/>
    </row>
    <row r="184" spans="1:16">
      <c r="A184" s="23"/>
      <c r="B184" s="101"/>
      <c r="C184" s="23"/>
      <c r="E184" s="140"/>
      <c r="F184" s="146"/>
      <c r="G184" s="142"/>
      <c r="H184" s="24"/>
      <c r="I184" s="143"/>
      <c r="J184" s="155"/>
      <c r="K184" s="154"/>
      <c r="L184" s="147"/>
      <c r="O184" s="40"/>
      <c r="P184" s="41"/>
    </row>
    <row r="185" spans="1:16">
      <c r="A185" s="23"/>
      <c r="B185" s="101"/>
      <c r="C185" s="24"/>
      <c r="E185" s="140"/>
      <c r="F185" s="146"/>
      <c r="G185" s="142"/>
      <c r="H185" s="24"/>
      <c r="I185" s="143"/>
      <c r="J185" s="155"/>
      <c r="K185" s="154"/>
      <c r="L185" s="146"/>
      <c r="O185" s="40"/>
      <c r="P185" s="41"/>
    </row>
    <row r="186" spans="1:16">
      <c r="A186" s="23"/>
      <c r="B186" s="101"/>
      <c r="C186" s="24"/>
      <c r="E186" s="140"/>
      <c r="F186" s="146"/>
      <c r="G186" s="142"/>
      <c r="H186" s="24"/>
      <c r="I186" s="143"/>
      <c r="J186" s="155"/>
      <c r="K186" s="154"/>
      <c r="L186" s="146"/>
      <c r="O186" s="40"/>
      <c r="P186" s="41"/>
    </row>
    <row r="187" spans="1:16">
      <c r="A187" s="23"/>
      <c r="B187" s="101"/>
      <c r="C187" s="24"/>
      <c r="E187" s="140"/>
      <c r="F187" s="146"/>
      <c r="G187" s="142"/>
      <c r="H187" s="24"/>
      <c r="I187" s="143"/>
      <c r="J187" s="155"/>
      <c r="K187" s="154"/>
      <c r="L187" s="146"/>
      <c r="O187" s="40"/>
      <c r="P187" s="41"/>
    </row>
    <row r="188" spans="1:16">
      <c r="A188" s="23"/>
      <c r="B188" s="101"/>
      <c r="C188" s="24"/>
      <c r="E188" s="140"/>
      <c r="F188" s="146"/>
      <c r="G188" s="142"/>
      <c r="H188" s="24"/>
      <c r="I188" s="143"/>
      <c r="J188" s="155"/>
      <c r="K188" s="154"/>
      <c r="L188" s="146"/>
      <c r="O188" s="40"/>
      <c r="P188" s="41"/>
    </row>
    <row r="189" spans="1:16">
      <c r="A189" s="23"/>
      <c r="B189" s="101"/>
      <c r="C189" s="24"/>
      <c r="E189" s="140"/>
      <c r="F189" s="146"/>
      <c r="G189" s="142"/>
      <c r="H189" s="24"/>
      <c r="I189" s="143"/>
      <c r="J189" s="155"/>
      <c r="K189" s="154"/>
      <c r="L189" s="146"/>
      <c r="O189" s="40"/>
      <c r="P189" s="41"/>
    </row>
    <row r="190" spans="1:16">
      <c r="A190" s="23"/>
      <c r="B190" s="101"/>
      <c r="C190" s="24"/>
      <c r="E190" s="140"/>
      <c r="F190" s="146"/>
      <c r="G190" s="142"/>
      <c r="H190" s="24"/>
      <c r="I190" s="143"/>
      <c r="J190" s="155"/>
      <c r="K190" s="154"/>
      <c r="L190" s="146"/>
      <c r="O190" s="40"/>
      <c r="P190" s="41"/>
    </row>
    <row r="191" spans="1:16">
      <c r="A191" s="23"/>
      <c r="B191" s="101"/>
      <c r="C191" s="24"/>
      <c r="E191" s="140"/>
      <c r="F191" s="146"/>
      <c r="G191" s="142"/>
      <c r="H191" s="24"/>
      <c r="I191" s="143"/>
      <c r="J191" s="155"/>
      <c r="K191" s="154"/>
      <c r="L191" s="146"/>
      <c r="O191" s="40"/>
      <c r="P191" s="41"/>
    </row>
    <row r="192" spans="1:16">
      <c r="A192" s="23"/>
      <c r="B192" s="101"/>
      <c r="C192" s="24"/>
      <c r="E192" s="140"/>
      <c r="F192" s="146"/>
      <c r="G192" s="142"/>
      <c r="H192" s="24"/>
      <c r="I192" s="143"/>
      <c r="J192" s="155"/>
      <c r="K192" s="154"/>
      <c r="L192" s="146"/>
      <c r="O192" s="40"/>
      <c r="P192" s="41"/>
    </row>
    <row r="193" spans="1:16">
      <c r="A193" s="23"/>
      <c r="B193" s="21"/>
      <c r="C193" s="139"/>
      <c r="F193" s="147"/>
      <c r="K193" s="147"/>
      <c r="L193" s="147"/>
      <c r="O193" s="40"/>
      <c r="P193" s="41"/>
    </row>
    <row r="194" spans="1:16">
      <c r="A194" s="23"/>
      <c r="B194" s="21"/>
      <c r="C194" s="139"/>
      <c r="F194" s="147"/>
      <c r="K194" s="147"/>
      <c r="L194" s="147"/>
      <c r="O194" s="40"/>
      <c r="P194" s="41"/>
    </row>
    <row r="195" spans="1:16">
      <c r="A195" s="23"/>
      <c r="B195" s="21"/>
      <c r="C195" s="139"/>
      <c r="F195" s="147"/>
      <c r="K195" s="147"/>
      <c r="L195" s="147"/>
      <c r="O195" s="40"/>
      <c r="P195" s="41"/>
    </row>
    <row r="196" spans="2:16">
      <c r="B196" s="21"/>
      <c r="C196" s="139"/>
      <c r="K196" s="147"/>
      <c r="L196" s="147"/>
      <c r="O196" s="40"/>
      <c r="P196" s="41"/>
    </row>
    <row r="197" spans="2:16">
      <c r="B197" s="21"/>
      <c r="C197" s="139"/>
      <c r="K197" s="147"/>
      <c r="L197" s="147"/>
      <c r="O197" s="40"/>
      <c r="P197" s="41"/>
    </row>
    <row r="198" spans="2:16">
      <c r="B198" s="21"/>
      <c r="C198" s="139"/>
      <c r="K198" s="147"/>
      <c r="L198" s="147"/>
      <c r="O198" s="40"/>
      <c r="P198" s="41"/>
    </row>
    <row r="199" spans="2:16">
      <c r="B199" s="21"/>
      <c r="C199" s="139"/>
      <c r="K199" s="147"/>
      <c r="L199" s="147"/>
      <c r="O199" s="40"/>
      <c r="P199" s="41"/>
    </row>
    <row r="200" spans="2:16">
      <c r="B200" s="21"/>
      <c r="C200" s="139"/>
      <c r="K200" s="147"/>
      <c r="L200" s="147"/>
      <c r="O200" s="40"/>
      <c r="P200" s="41"/>
    </row>
    <row r="201" spans="2:16">
      <c r="B201" s="21"/>
      <c r="C201" s="139"/>
      <c r="K201" s="147"/>
      <c r="L201" s="147"/>
      <c r="O201" s="40"/>
      <c r="P201" s="41"/>
    </row>
    <row r="202" spans="2:16">
      <c r="B202" s="21"/>
      <c r="C202" s="139"/>
      <c r="K202" s="147"/>
      <c r="L202" s="147"/>
      <c r="O202" s="40"/>
      <c r="P202" s="41"/>
    </row>
    <row r="203" spans="2:16">
      <c r="B203" s="21"/>
      <c r="C203" s="139"/>
      <c r="K203" s="147"/>
      <c r="L203" s="147"/>
      <c r="O203" s="40"/>
      <c r="P203" s="41"/>
    </row>
    <row r="204" spans="2:16">
      <c r="B204" s="21"/>
      <c r="C204" s="139"/>
      <c r="K204" s="147"/>
      <c r="L204" s="147"/>
      <c r="O204" s="40"/>
      <c r="P204" s="41"/>
    </row>
    <row r="205" spans="2:16">
      <c r="B205" s="21"/>
      <c r="C205" s="139"/>
      <c r="K205" s="147"/>
      <c r="L205" s="147"/>
      <c r="O205" s="40"/>
      <c r="P205" s="41"/>
    </row>
    <row r="206" spans="2:16">
      <c r="B206" s="21"/>
      <c r="C206" s="139"/>
      <c r="K206" s="147"/>
      <c r="L206" s="147"/>
      <c r="O206" s="40"/>
      <c r="P206" s="41"/>
    </row>
    <row r="207" spans="2:16">
      <c r="B207" s="21"/>
      <c r="C207" s="139"/>
      <c r="K207" s="147"/>
      <c r="L207" s="147"/>
      <c r="O207" s="40"/>
      <c r="P207" s="41"/>
    </row>
    <row r="208" spans="2:16">
      <c r="B208" s="21"/>
      <c r="C208" s="139"/>
      <c r="K208" s="147"/>
      <c r="L208" s="147"/>
      <c r="O208" s="40"/>
      <c r="P208" s="41"/>
    </row>
    <row r="209" spans="2:16">
      <c r="B209" s="21"/>
      <c r="C209" s="139"/>
      <c r="K209" s="147"/>
      <c r="L209" s="147"/>
      <c r="O209" s="40"/>
      <c r="P209" s="41"/>
    </row>
    <row r="210" spans="2:16">
      <c r="B210" s="21"/>
      <c r="C210" s="139"/>
      <c r="K210" s="147"/>
      <c r="L210" s="147"/>
      <c r="O210" s="40"/>
      <c r="P210" s="41"/>
    </row>
    <row r="211" spans="2:16">
      <c r="B211" s="21"/>
      <c r="C211" s="139"/>
      <c r="K211" s="147"/>
      <c r="L211" s="147"/>
      <c r="O211" s="40"/>
      <c r="P211" s="41"/>
    </row>
    <row r="212" spans="2:16">
      <c r="B212" s="21"/>
      <c r="C212" s="139"/>
      <c r="K212" s="147"/>
      <c r="L212" s="147"/>
      <c r="O212" s="40"/>
      <c r="P212" s="41"/>
    </row>
    <row r="213" spans="2:16">
      <c r="B213" s="21"/>
      <c r="C213" s="139"/>
      <c r="K213" s="147"/>
      <c r="L213" s="147"/>
      <c r="O213" s="40"/>
      <c r="P213" s="41"/>
    </row>
    <row r="214" spans="2:16">
      <c r="B214" s="21"/>
      <c r="C214" s="139"/>
      <c r="K214" s="147"/>
      <c r="L214" s="147"/>
      <c r="O214" s="40"/>
      <c r="P214" s="41"/>
    </row>
    <row r="215" spans="2:16">
      <c r="B215" s="21"/>
      <c r="C215" s="139"/>
      <c r="K215" s="147"/>
      <c r="L215" s="147"/>
      <c r="O215" s="40"/>
      <c r="P215" s="41"/>
    </row>
    <row r="216" spans="2:16">
      <c r="B216" s="21"/>
      <c r="C216" s="139"/>
      <c r="K216" s="147"/>
      <c r="L216" s="147"/>
      <c r="O216" s="40"/>
      <c r="P216" s="41"/>
    </row>
    <row r="217" spans="2:16">
      <c r="B217" s="21"/>
      <c r="C217" s="139"/>
      <c r="K217" s="147"/>
      <c r="L217" s="147"/>
      <c r="O217" s="40"/>
      <c r="P217" s="41"/>
    </row>
    <row r="218" spans="2:16">
      <c r="B218" s="21"/>
      <c r="C218" s="139"/>
      <c r="K218" s="147"/>
      <c r="L218" s="147"/>
      <c r="O218" s="40"/>
      <c r="P218" s="41"/>
    </row>
    <row r="219" spans="2:16">
      <c r="B219" s="21"/>
      <c r="C219" s="139"/>
      <c r="K219" s="147"/>
      <c r="L219" s="147"/>
      <c r="O219" s="40"/>
      <c r="P219" s="41"/>
    </row>
    <row r="220" spans="2:16">
      <c r="B220" s="21"/>
      <c r="C220" s="139"/>
      <c r="K220" s="147"/>
      <c r="L220" s="147"/>
      <c r="O220" s="40"/>
      <c r="P220" s="41"/>
    </row>
    <row r="221" spans="2:16">
      <c r="B221" s="21"/>
      <c r="C221" s="139"/>
      <c r="K221" s="147"/>
      <c r="L221" s="147"/>
      <c r="O221" s="40"/>
      <c r="P221" s="41"/>
    </row>
    <row r="222" spans="2:16">
      <c r="B222" s="21"/>
      <c r="C222" s="83"/>
      <c r="F222" s="147"/>
      <c r="K222" s="147"/>
      <c r="L222" s="147"/>
      <c r="O222" s="40"/>
      <c r="P222" s="41"/>
    </row>
    <row r="223" spans="2:16">
      <c r="B223" s="21"/>
      <c r="C223" s="83"/>
      <c r="K223" s="147"/>
      <c r="L223" s="147"/>
      <c r="O223" s="40"/>
      <c r="P223" s="41"/>
    </row>
    <row r="224" spans="2:16">
      <c r="B224" s="21"/>
      <c r="C224" s="83"/>
      <c r="K224" s="147"/>
      <c r="L224" s="147"/>
      <c r="O224" s="40"/>
      <c r="P224" s="41"/>
    </row>
    <row r="225" spans="2:16">
      <c r="B225" s="21"/>
      <c r="C225" s="83"/>
      <c r="K225" s="147"/>
      <c r="L225" s="147"/>
      <c r="O225" s="40"/>
      <c r="P225" s="41"/>
    </row>
    <row r="226" spans="2:16">
      <c r="B226" s="21"/>
      <c r="C226" s="83"/>
      <c r="K226" s="147"/>
      <c r="L226" s="147"/>
      <c r="O226" s="40"/>
      <c r="P226" s="41"/>
    </row>
    <row r="227" spans="2:16">
      <c r="B227" s="21"/>
      <c r="C227" s="83"/>
      <c r="K227" s="147"/>
      <c r="L227" s="147"/>
      <c r="O227" s="40"/>
      <c r="P227" s="41"/>
    </row>
    <row r="228" spans="2:16">
      <c r="B228" s="21"/>
      <c r="C228" s="83"/>
      <c r="K228" s="147"/>
      <c r="L228" s="147"/>
      <c r="O228" s="40"/>
      <c r="P228" s="41"/>
    </row>
    <row r="229" spans="2:16">
      <c r="B229" s="21"/>
      <c r="C229" s="83"/>
      <c r="K229" s="147"/>
      <c r="L229" s="147"/>
      <c r="O229" s="40"/>
      <c r="P229" s="41"/>
    </row>
    <row r="230" spans="2:16">
      <c r="B230" s="21"/>
      <c r="C230" s="83"/>
      <c r="K230" s="147"/>
      <c r="L230" s="147"/>
      <c r="O230" s="40"/>
      <c r="P230" s="41"/>
    </row>
    <row r="231" spans="2:16">
      <c r="B231" s="21"/>
      <c r="C231" s="83"/>
      <c r="K231" s="147"/>
      <c r="L231" s="147"/>
      <c r="O231" s="40"/>
      <c r="P231" s="41"/>
    </row>
    <row r="232" spans="2:16">
      <c r="B232" s="21"/>
      <c r="C232" s="83"/>
      <c r="K232" s="147"/>
      <c r="L232" s="147"/>
      <c r="O232" s="40"/>
      <c r="P232" s="41"/>
    </row>
    <row r="233" spans="2:16">
      <c r="B233" s="21"/>
      <c r="C233" s="83"/>
      <c r="K233" s="147"/>
      <c r="L233" s="147"/>
      <c r="O233" s="40"/>
      <c r="P233" s="41"/>
    </row>
    <row r="234" spans="2:16">
      <c r="B234" s="21"/>
      <c r="C234" s="83"/>
      <c r="K234" s="147"/>
      <c r="L234" s="147"/>
      <c r="O234" s="40"/>
      <c r="P234" s="41"/>
    </row>
    <row r="235" spans="2:16">
      <c r="B235" s="21"/>
      <c r="C235" s="83"/>
      <c r="F235" s="147"/>
      <c r="K235" s="147"/>
      <c r="L235" s="147"/>
      <c r="O235" s="40"/>
      <c r="P235" s="41"/>
    </row>
    <row r="236" spans="2:16">
      <c r="B236" s="21"/>
      <c r="C236" s="83"/>
      <c r="K236" s="147"/>
      <c r="L236" s="147"/>
      <c r="O236" s="40"/>
      <c r="P236" s="41"/>
    </row>
    <row r="237" spans="2:16">
      <c r="B237" s="21"/>
      <c r="C237" s="83"/>
      <c r="K237" s="147"/>
      <c r="L237" s="147"/>
      <c r="O237" s="40"/>
      <c r="P237" s="41"/>
    </row>
    <row r="238" spans="2:16">
      <c r="B238" s="21"/>
      <c r="C238" s="83"/>
      <c r="K238" s="147"/>
      <c r="L238" s="147"/>
      <c r="O238" s="40"/>
      <c r="P238" s="41"/>
    </row>
    <row r="239" spans="2:16">
      <c r="B239" s="21"/>
      <c r="C239" s="83"/>
      <c r="K239" s="147"/>
      <c r="L239" s="147"/>
      <c r="O239" s="40"/>
      <c r="P239" s="41"/>
    </row>
    <row r="240" spans="2:16">
      <c r="B240" s="21"/>
      <c r="C240" s="83"/>
      <c r="K240" s="147"/>
      <c r="L240" s="147"/>
      <c r="O240" s="40"/>
      <c r="P240" s="41"/>
    </row>
    <row r="241" spans="2:16">
      <c r="B241" s="21"/>
      <c r="C241" s="83"/>
      <c r="K241" s="147"/>
      <c r="L241" s="147"/>
      <c r="O241" s="40"/>
      <c r="P241" s="41"/>
    </row>
    <row r="242" spans="2:16">
      <c r="B242" s="21"/>
      <c r="C242" s="83"/>
      <c r="K242" s="147"/>
      <c r="L242" s="147"/>
      <c r="O242" s="40"/>
      <c r="P242" s="41"/>
    </row>
    <row r="243" spans="2:16">
      <c r="B243" s="21"/>
      <c r="C243" s="83"/>
      <c r="K243" s="147"/>
      <c r="L243" s="147"/>
      <c r="O243" s="40"/>
      <c r="P243" s="41"/>
    </row>
    <row r="244" spans="2:16">
      <c r="B244" s="21"/>
      <c r="C244" s="83"/>
      <c r="K244" s="147"/>
      <c r="O244" s="40"/>
      <c r="P244" s="41"/>
    </row>
    <row r="245" spans="2:16">
      <c r="B245" s="21"/>
      <c r="C245" s="83"/>
      <c r="K245" s="147"/>
      <c r="L245" s="147"/>
      <c r="O245" s="40"/>
      <c r="P245" s="41"/>
    </row>
    <row r="246" spans="2:16">
      <c r="B246" s="21"/>
      <c r="C246" s="83"/>
      <c r="K246" s="147"/>
      <c r="L246" s="147"/>
      <c r="O246" s="40"/>
      <c r="P246" s="41"/>
    </row>
    <row r="247" spans="2:16">
      <c r="B247" s="21"/>
      <c r="C247" s="83"/>
      <c r="K247" s="147"/>
      <c r="L247" s="147"/>
      <c r="O247" s="40"/>
      <c r="P247" s="41"/>
    </row>
    <row r="248" spans="2:16">
      <c r="B248" s="21"/>
      <c r="C248" s="83"/>
      <c r="K248" s="147"/>
      <c r="L248" s="147"/>
      <c r="O248" s="40"/>
      <c r="P248" s="41"/>
    </row>
    <row r="249" spans="2:16">
      <c r="B249" s="21"/>
      <c r="C249" s="83"/>
      <c r="K249" s="147"/>
      <c r="L249" s="147"/>
      <c r="O249" s="40"/>
      <c r="P249" s="41"/>
    </row>
    <row r="250" spans="2:16">
      <c r="B250" s="21"/>
      <c r="C250" s="83"/>
      <c r="K250" s="147"/>
      <c r="L250" s="147"/>
      <c r="O250" s="40"/>
      <c r="P250" s="41"/>
    </row>
    <row r="251" spans="2:16">
      <c r="B251" s="21"/>
      <c r="C251" s="83"/>
      <c r="K251" s="147"/>
      <c r="L251" s="147"/>
      <c r="O251" s="40"/>
      <c r="P251" s="41"/>
    </row>
    <row r="252" spans="2:16">
      <c r="B252" s="21"/>
      <c r="C252" s="83"/>
      <c r="K252" s="147"/>
      <c r="L252" s="147"/>
      <c r="O252" s="40"/>
      <c r="P252" s="41"/>
    </row>
    <row r="253" spans="2:17">
      <c r="B253" s="21"/>
      <c r="C253" s="83"/>
      <c r="K253" s="147"/>
      <c r="L253" s="147"/>
      <c r="O253" s="40"/>
      <c r="P253" s="41"/>
      <c r="Q253" s="160"/>
    </row>
    <row r="254" spans="2:16">
      <c r="B254" s="21"/>
      <c r="C254" s="83"/>
      <c r="K254" s="147"/>
      <c r="L254" s="147"/>
      <c r="O254" s="40"/>
      <c r="P254" s="41"/>
    </row>
    <row r="255" spans="2:16">
      <c r="B255" s="21"/>
      <c r="C255" s="83"/>
      <c r="K255" s="147"/>
      <c r="L255" s="147"/>
      <c r="O255" s="40"/>
      <c r="P255" s="41"/>
    </row>
    <row r="256" spans="2:16">
      <c r="B256" s="21"/>
      <c r="C256" s="83"/>
      <c r="K256" s="147"/>
      <c r="L256" s="147"/>
      <c r="O256" s="40"/>
      <c r="P256" s="41"/>
    </row>
    <row r="257" spans="2:16">
      <c r="B257" s="21"/>
      <c r="C257" s="83"/>
      <c r="K257" s="147"/>
      <c r="L257" s="147"/>
      <c r="O257" s="40"/>
      <c r="P257" s="41"/>
    </row>
    <row r="258" spans="2:16">
      <c r="B258" s="21"/>
      <c r="C258" s="83"/>
      <c r="O258" s="40"/>
      <c r="P258" s="41"/>
    </row>
    <row r="259" spans="2:16">
      <c r="B259" s="21"/>
      <c r="C259" s="83"/>
      <c r="O259" s="40"/>
      <c r="P259" s="41"/>
    </row>
    <row r="260" spans="2:16">
      <c r="B260" s="21"/>
      <c r="C260" s="83"/>
      <c r="K260" s="147"/>
      <c r="L260" s="147"/>
      <c r="O260" s="40"/>
      <c r="P260" s="41"/>
    </row>
    <row r="261" spans="2:16">
      <c r="B261" s="21"/>
      <c r="C261" s="83"/>
      <c r="K261" s="147"/>
      <c r="L261" s="147"/>
      <c r="O261" s="40"/>
      <c r="P261" s="41"/>
    </row>
    <row r="262" spans="2:16">
      <c r="B262" s="21"/>
      <c r="C262" s="83"/>
      <c r="K262" s="147"/>
      <c r="L262" s="147"/>
      <c r="O262" s="40"/>
      <c r="P262" s="41"/>
    </row>
    <row r="263" spans="2:16">
      <c r="B263" s="21"/>
      <c r="C263" s="83"/>
      <c r="K263" s="147"/>
      <c r="L263" s="147"/>
      <c r="O263" s="40"/>
      <c r="P263" s="41"/>
    </row>
    <row r="264" spans="2:16">
      <c r="B264" s="21"/>
      <c r="C264" s="83"/>
      <c r="K264" s="147"/>
      <c r="L264" s="147"/>
      <c r="O264" s="40"/>
      <c r="P264" s="41"/>
    </row>
    <row r="265" spans="2:16">
      <c r="B265" s="21"/>
      <c r="C265" s="83"/>
      <c r="K265" s="147"/>
      <c r="L265" s="147"/>
      <c r="O265" s="40"/>
      <c r="P265" s="41"/>
    </row>
    <row r="266" spans="2:16">
      <c r="B266" s="21"/>
      <c r="C266" s="83"/>
      <c r="K266" s="147"/>
      <c r="L266" s="147"/>
      <c r="O266" s="40"/>
      <c r="P266" s="41"/>
    </row>
    <row r="267" spans="2:16">
      <c r="B267" s="21"/>
      <c r="C267" s="83"/>
      <c r="K267" s="147"/>
      <c r="L267" s="147"/>
      <c r="O267" s="40"/>
      <c r="P267" s="41"/>
    </row>
    <row r="268" spans="2:16">
      <c r="B268" s="21"/>
      <c r="C268" s="83"/>
      <c r="K268" s="147"/>
      <c r="L268" s="147"/>
      <c r="O268" s="40"/>
      <c r="P268" s="41"/>
    </row>
    <row r="269" spans="2:16">
      <c r="B269" s="21"/>
      <c r="C269" s="83"/>
      <c r="K269" s="147"/>
      <c r="L269" s="147"/>
      <c r="O269" s="40"/>
      <c r="P269" s="41"/>
    </row>
    <row r="270" spans="2:16">
      <c r="B270" s="21"/>
      <c r="C270" s="83"/>
      <c r="K270" s="147"/>
      <c r="L270" s="147"/>
      <c r="O270" s="40"/>
      <c r="P270" s="41"/>
    </row>
    <row r="271" spans="2:16">
      <c r="B271" s="21"/>
      <c r="C271" s="83"/>
      <c r="F271" s="147"/>
      <c r="H271" s="24"/>
      <c r="K271" s="147"/>
      <c r="L271" s="147"/>
      <c r="O271" s="40"/>
      <c r="P271" s="41"/>
    </row>
    <row r="272" spans="2:16">
      <c r="B272" s="21"/>
      <c r="C272" s="83"/>
      <c r="H272" s="24"/>
      <c r="K272" s="147"/>
      <c r="L272" s="147"/>
      <c r="O272" s="40"/>
      <c r="P272" s="41"/>
    </row>
    <row r="273" spans="2:16">
      <c r="B273" s="21"/>
      <c r="C273" s="83"/>
      <c r="K273" s="147"/>
      <c r="L273" s="147"/>
      <c r="O273" s="40"/>
      <c r="P273" s="41"/>
    </row>
    <row r="274" spans="2:16">
      <c r="B274" s="21"/>
      <c r="C274" s="83"/>
      <c r="F274" s="147"/>
      <c r="K274" s="147"/>
      <c r="L274" s="147"/>
      <c r="O274" s="40"/>
      <c r="P274" s="41"/>
    </row>
    <row r="275" spans="2:16">
      <c r="B275" s="21"/>
      <c r="C275" s="83"/>
      <c r="F275" s="147"/>
      <c r="K275" s="147"/>
      <c r="L275" s="147"/>
      <c r="O275" s="40"/>
      <c r="P275" s="41"/>
    </row>
    <row r="276" spans="2:16">
      <c r="B276" s="21"/>
      <c r="C276" s="83"/>
      <c r="F276" s="147"/>
      <c r="K276" s="147"/>
      <c r="L276" s="147"/>
      <c r="O276" s="40"/>
      <c r="P276" s="41"/>
    </row>
    <row r="277" spans="2:16">
      <c r="B277" s="21"/>
      <c r="C277" s="83"/>
      <c r="F277" s="147"/>
      <c r="K277" s="147"/>
      <c r="L277" s="147"/>
      <c r="O277" s="40"/>
      <c r="P277" s="41"/>
    </row>
    <row r="278" spans="2:16">
      <c r="B278" s="21"/>
      <c r="C278" s="83"/>
      <c r="F278" s="147"/>
      <c r="K278" s="147"/>
      <c r="L278" s="147"/>
      <c r="O278" s="40"/>
      <c r="P278" s="41"/>
    </row>
    <row r="279" spans="2:16">
      <c r="B279" s="21"/>
      <c r="C279" s="83"/>
      <c r="F279" s="147"/>
      <c r="K279" s="147"/>
      <c r="L279" s="147"/>
      <c r="O279" s="40"/>
      <c r="P279" s="41"/>
    </row>
    <row r="280" spans="2:16">
      <c r="B280" s="21"/>
      <c r="C280" s="83"/>
      <c r="F280" s="147"/>
      <c r="K280" s="147"/>
      <c r="L280" s="147"/>
      <c r="O280" s="40"/>
      <c r="P280" s="41"/>
    </row>
    <row r="281" spans="2:16">
      <c r="B281" s="21"/>
      <c r="C281" s="83"/>
      <c r="H281" s="145"/>
      <c r="I281" s="24"/>
      <c r="K281" s="147"/>
      <c r="L281" s="147"/>
      <c r="O281" s="40"/>
      <c r="P281" s="41"/>
    </row>
    <row r="282" spans="2:16">
      <c r="B282" s="21"/>
      <c r="C282" s="83"/>
      <c r="K282" s="147"/>
      <c r="L282" s="147"/>
      <c r="O282" s="40"/>
      <c r="P282" s="41"/>
    </row>
    <row r="283" spans="2:16">
      <c r="B283" s="21"/>
      <c r="C283" s="83"/>
      <c r="K283" s="147"/>
      <c r="L283" s="147"/>
      <c r="O283" s="40"/>
      <c r="P283" s="41"/>
    </row>
    <row r="284" spans="2:16">
      <c r="B284" s="21"/>
      <c r="C284" s="83"/>
      <c r="K284" s="147"/>
      <c r="L284" s="147"/>
      <c r="O284" s="40"/>
      <c r="P284" s="41"/>
    </row>
    <row r="285" spans="2:16">
      <c r="B285" s="21"/>
      <c r="C285" s="83"/>
      <c r="K285" s="147"/>
      <c r="L285" s="147"/>
      <c r="O285" s="40"/>
      <c r="P285" s="41"/>
    </row>
    <row r="286" spans="2:16">
      <c r="B286" s="21"/>
      <c r="C286" s="83"/>
      <c r="K286" s="147"/>
      <c r="L286" s="147"/>
      <c r="O286" s="40"/>
      <c r="P286" s="41"/>
    </row>
    <row r="287" spans="2:16">
      <c r="B287" s="21"/>
      <c r="C287" s="83"/>
      <c r="K287" s="147"/>
      <c r="L287" s="147"/>
      <c r="O287" s="40"/>
      <c r="P287" s="41"/>
    </row>
    <row r="288" spans="2:16">
      <c r="B288" s="21"/>
      <c r="C288" s="83"/>
      <c r="K288" s="147"/>
      <c r="L288" s="147"/>
      <c r="O288" s="40"/>
      <c r="P288" s="41"/>
    </row>
    <row r="289" spans="2:16">
      <c r="B289" s="21"/>
      <c r="C289" s="83"/>
      <c r="K289" s="147"/>
      <c r="L289" s="147"/>
      <c r="O289" s="40"/>
      <c r="P289" s="41"/>
    </row>
    <row r="290" spans="2:16">
      <c r="B290" s="21"/>
      <c r="C290" s="83"/>
      <c r="K290" s="147"/>
      <c r="L290" s="147"/>
      <c r="O290" s="40"/>
      <c r="P290" s="41"/>
    </row>
    <row r="291" spans="2:16">
      <c r="B291" s="21"/>
      <c r="C291" s="83"/>
      <c r="K291" s="147"/>
      <c r="L291" s="147"/>
      <c r="O291" s="40"/>
      <c r="P291" s="41"/>
    </row>
    <row r="292" spans="2:16">
      <c r="B292" s="21"/>
      <c r="C292" s="83"/>
      <c r="K292" s="147"/>
      <c r="L292" s="147"/>
      <c r="O292" s="40"/>
      <c r="P292" s="41"/>
    </row>
    <row r="293" spans="2:16">
      <c r="B293" s="21"/>
      <c r="C293" s="83"/>
      <c r="K293" s="147"/>
      <c r="L293" s="147"/>
      <c r="O293" s="40"/>
      <c r="P293" s="41"/>
    </row>
    <row r="294" spans="2:16">
      <c r="B294" s="21"/>
      <c r="C294" s="83"/>
      <c r="K294" s="147"/>
      <c r="L294" s="147"/>
      <c r="O294" s="40"/>
      <c r="P294" s="41"/>
    </row>
    <row r="295" spans="2:16">
      <c r="B295" s="21"/>
      <c r="C295" s="83"/>
      <c r="K295" s="147"/>
      <c r="L295" s="147"/>
      <c r="O295" s="40"/>
      <c r="P295" s="41"/>
    </row>
    <row r="296" spans="2:16">
      <c r="B296" s="21"/>
      <c r="C296" s="83"/>
      <c r="K296" s="147"/>
      <c r="L296" s="147"/>
      <c r="O296" s="40"/>
      <c r="P296" s="41"/>
    </row>
    <row r="297" spans="2:16">
      <c r="B297" s="21"/>
      <c r="C297" s="83"/>
      <c r="K297" s="147"/>
      <c r="L297" s="147"/>
      <c r="O297" s="40"/>
      <c r="P297" s="41"/>
    </row>
    <row r="298" spans="2:16">
      <c r="B298" s="21"/>
      <c r="C298" s="83"/>
      <c r="K298" s="147"/>
      <c r="L298" s="147"/>
      <c r="O298" s="40"/>
      <c r="P298" s="41"/>
    </row>
    <row r="299" spans="2:16">
      <c r="B299" s="21"/>
      <c r="C299" s="83"/>
      <c r="K299" s="147"/>
      <c r="L299" s="147"/>
      <c r="O299" s="40"/>
      <c r="P299" s="41"/>
    </row>
    <row r="300" spans="2:16">
      <c r="B300" s="21"/>
      <c r="C300" s="83"/>
      <c r="L300" s="147"/>
      <c r="O300" s="40"/>
      <c r="P300" s="41"/>
    </row>
    <row r="301" spans="2:16">
      <c r="B301" s="21"/>
      <c r="C301" s="83"/>
      <c r="K301" s="147"/>
      <c r="L301" s="147"/>
      <c r="O301" s="40"/>
      <c r="P301" s="41"/>
    </row>
    <row r="302" spans="2:16">
      <c r="B302" s="21"/>
      <c r="C302" s="83"/>
      <c r="F302" s="147"/>
      <c r="K302" s="147"/>
      <c r="L302" s="147"/>
      <c r="O302" s="40"/>
      <c r="P302" s="41"/>
    </row>
    <row r="303" spans="2:16">
      <c r="B303" s="21"/>
      <c r="C303" s="83"/>
      <c r="K303" s="147"/>
      <c r="L303" s="147"/>
      <c r="O303" s="40"/>
      <c r="P303" s="41"/>
    </row>
    <row r="304" spans="2:16">
      <c r="B304" s="21"/>
      <c r="C304" s="83"/>
      <c r="F304" s="147"/>
      <c r="K304" s="147"/>
      <c r="L304" s="147"/>
      <c r="O304" s="40"/>
      <c r="P304" s="41"/>
    </row>
    <row r="305" spans="2:16">
      <c r="B305" s="21"/>
      <c r="C305" s="83"/>
      <c r="F305" s="147"/>
      <c r="K305" s="147"/>
      <c r="L305" s="147"/>
      <c r="O305" s="40"/>
      <c r="P305" s="41"/>
    </row>
    <row r="306" spans="2:16">
      <c r="B306" s="21"/>
      <c r="C306" s="83"/>
      <c r="F306" s="147"/>
      <c r="K306" s="147"/>
      <c r="L306" s="147"/>
      <c r="O306" s="40"/>
      <c r="P306" s="41"/>
    </row>
    <row r="307" spans="2:16">
      <c r="B307" s="21"/>
      <c r="C307" s="83"/>
      <c r="F307" s="147"/>
      <c r="K307" s="147"/>
      <c r="L307" s="147"/>
      <c r="O307" s="40"/>
      <c r="P307" s="41"/>
    </row>
    <row r="308" spans="2:16">
      <c r="B308" s="21"/>
      <c r="C308" s="83"/>
      <c r="F308" s="147"/>
      <c r="K308" s="147"/>
      <c r="L308" s="147"/>
      <c r="O308" s="40"/>
      <c r="P308" s="41"/>
    </row>
    <row r="309" spans="2:16">
      <c r="B309" s="21"/>
      <c r="C309" s="83"/>
      <c r="K309" s="147"/>
      <c r="L309" s="147"/>
      <c r="O309" s="40"/>
      <c r="P309" s="41"/>
    </row>
    <row r="310" spans="2:16">
      <c r="B310" s="21"/>
      <c r="C310" s="83"/>
      <c r="F310" s="147"/>
      <c r="K310" s="147"/>
      <c r="L310" s="147"/>
      <c r="O310" s="40"/>
      <c r="P310" s="41"/>
    </row>
    <row r="311" spans="2:16">
      <c r="B311" s="21"/>
      <c r="C311" s="83"/>
      <c r="F311" s="147"/>
      <c r="K311" s="147"/>
      <c r="L311" s="147"/>
      <c r="O311" s="40"/>
      <c r="P311" s="41"/>
    </row>
    <row r="312" spans="2:16">
      <c r="B312" s="21"/>
      <c r="C312" s="83"/>
      <c r="F312" s="147"/>
      <c r="K312" s="147"/>
      <c r="L312" s="147"/>
      <c r="O312" s="40"/>
      <c r="P312" s="41"/>
    </row>
    <row r="313" spans="2:16">
      <c r="B313" s="21"/>
      <c r="C313" s="83"/>
      <c r="F313" s="147"/>
      <c r="K313" s="147"/>
      <c r="L313" s="147"/>
      <c r="O313" s="40"/>
      <c r="P313" s="41"/>
    </row>
    <row r="314" spans="2:16">
      <c r="B314" s="21"/>
      <c r="C314" s="83"/>
      <c r="K314" s="147"/>
      <c r="L314" s="147"/>
      <c r="O314" s="40"/>
      <c r="P314" s="41"/>
    </row>
    <row r="315" spans="2:16">
      <c r="B315" s="21"/>
      <c r="C315" s="83"/>
      <c r="F315" s="147"/>
      <c r="K315" s="147"/>
      <c r="L315" s="147"/>
      <c r="O315" s="40"/>
      <c r="P315" s="41"/>
    </row>
    <row r="316" spans="2:16">
      <c r="B316" s="21"/>
      <c r="C316" s="83"/>
      <c r="K316" s="147"/>
      <c r="L316" s="147"/>
      <c r="O316" s="40"/>
      <c r="P316" s="41"/>
    </row>
    <row r="317" spans="2:16">
      <c r="B317" s="21"/>
      <c r="C317" s="83"/>
      <c r="F317" s="147"/>
      <c r="K317" s="147"/>
      <c r="L317" s="147"/>
      <c r="O317" s="40"/>
      <c r="P317" s="41"/>
    </row>
    <row r="318" spans="2:16">
      <c r="B318" s="21"/>
      <c r="C318" s="83"/>
      <c r="K318" s="147"/>
      <c r="L318" s="147"/>
      <c r="O318" s="40"/>
      <c r="P318" s="41"/>
    </row>
    <row r="319" spans="2:16">
      <c r="B319" s="21"/>
      <c r="C319" s="83"/>
      <c r="K319" s="147"/>
      <c r="L319" s="132"/>
      <c r="O319" s="40"/>
      <c r="P319" s="41"/>
    </row>
    <row r="320" spans="2:16">
      <c r="B320" s="21"/>
      <c r="C320" s="83"/>
      <c r="F320" s="147"/>
      <c r="K320" s="147"/>
      <c r="L320" s="147"/>
      <c r="O320" s="40"/>
      <c r="P320" s="41"/>
    </row>
    <row r="321" spans="2:16">
      <c r="B321" s="21"/>
      <c r="C321" s="83"/>
      <c r="K321" s="147"/>
      <c r="L321" s="147"/>
      <c r="O321" s="40"/>
      <c r="P321" s="41"/>
    </row>
    <row r="322" spans="2:16">
      <c r="B322" s="21"/>
      <c r="C322" s="83"/>
      <c r="K322" s="147"/>
      <c r="L322" s="147"/>
      <c r="O322" s="40"/>
      <c r="P322" s="41"/>
    </row>
    <row r="323" spans="2:16">
      <c r="B323" s="21"/>
      <c r="C323" s="83"/>
      <c r="K323" s="147"/>
      <c r="L323" s="147"/>
      <c r="O323" s="40"/>
      <c r="P323" s="41"/>
    </row>
    <row r="324" spans="2:16">
      <c r="B324" s="21"/>
      <c r="C324" s="83"/>
      <c r="K324" s="147"/>
      <c r="L324" s="147"/>
      <c r="O324" s="40"/>
      <c r="P324" s="41"/>
    </row>
    <row r="325" spans="2:16">
      <c r="B325" s="21"/>
      <c r="C325" s="83"/>
      <c r="K325" s="147"/>
      <c r="L325" s="147"/>
      <c r="O325" s="40"/>
      <c r="P325" s="41"/>
    </row>
    <row r="326" spans="2:16">
      <c r="B326" s="21"/>
      <c r="C326" s="83"/>
      <c r="K326" s="147"/>
      <c r="L326" s="147"/>
      <c r="O326" s="40"/>
      <c r="P326" s="41"/>
    </row>
    <row r="327" spans="2:16">
      <c r="B327" s="21"/>
      <c r="C327" s="83"/>
      <c r="K327" s="147"/>
      <c r="L327" s="147"/>
      <c r="O327" s="40"/>
      <c r="P327" s="41"/>
    </row>
    <row r="328" spans="2:16">
      <c r="B328" s="21"/>
      <c r="C328" s="83"/>
      <c r="K328" s="147"/>
      <c r="L328" s="147"/>
      <c r="O328" s="40"/>
      <c r="P328" s="41"/>
    </row>
    <row r="329" spans="2:16">
      <c r="B329" s="21"/>
      <c r="C329" s="83"/>
      <c r="K329" s="147"/>
      <c r="L329" s="147"/>
      <c r="O329" s="40"/>
      <c r="P329" s="41"/>
    </row>
    <row r="330" spans="2:16">
      <c r="B330" s="21"/>
      <c r="C330" s="83"/>
      <c r="F330" s="147"/>
      <c r="K330" s="147"/>
      <c r="L330" s="147"/>
      <c r="O330" s="40"/>
      <c r="P330" s="41"/>
    </row>
    <row r="331" spans="2:16">
      <c r="B331" s="21"/>
      <c r="C331" s="83"/>
      <c r="F331" s="147"/>
      <c r="H331" s="24"/>
      <c r="I331" s="24"/>
      <c r="K331" s="147"/>
      <c r="L331" s="147"/>
      <c r="O331" s="40"/>
      <c r="P331" s="41"/>
    </row>
    <row r="332" spans="2:16">
      <c r="B332" s="21"/>
      <c r="C332" s="83"/>
      <c r="F332" s="147"/>
      <c r="K332" s="147"/>
      <c r="L332" s="147"/>
      <c r="O332" s="40"/>
      <c r="P332" s="41"/>
    </row>
    <row r="333" spans="2:16">
      <c r="B333" s="21"/>
      <c r="C333" s="83"/>
      <c r="F333" s="147"/>
      <c r="K333" s="147"/>
      <c r="L333" s="147"/>
      <c r="O333" s="40"/>
      <c r="P333" s="41"/>
    </row>
    <row r="334" spans="2:16">
      <c r="B334" s="21"/>
      <c r="C334" s="83"/>
      <c r="F334" s="147"/>
      <c r="K334" s="147"/>
      <c r="L334" s="147"/>
      <c r="O334" s="40"/>
      <c r="P334" s="41"/>
    </row>
    <row r="335" spans="2:16">
      <c r="B335" s="21"/>
      <c r="C335" s="83"/>
      <c r="F335" s="147"/>
      <c r="K335" s="147"/>
      <c r="L335" s="147"/>
      <c r="O335" s="40"/>
      <c r="P335" s="41"/>
    </row>
    <row r="336" spans="2:16">
      <c r="B336" s="21"/>
      <c r="C336" s="83"/>
      <c r="K336" s="147"/>
      <c r="L336" s="147"/>
      <c r="O336" s="40"/>
      <c r="P336" s="41"/>
    </row>
    <row r="337" spans="2:16">
      <c r="B337" s="21"/>
      <c r="C337" s="83"/>
      <c r="F337" s="147"/>
      <c r="K337" s="147"/>
      <c r="L337" s="147"/>
      <c r="O337" s="40"/>
      <c r="P337" s="41"/>
    </row>
    <row r="338" spans="2:16">
      <c r="B338" s="21"/>
      <c r="C338" s="83"/>
      <c r="F338" s="147"/>
      <c r="K338" s="147"/>
      <c r="L338" s="147"/>
      <c r="O338" s="40"/>
      <c r="P338" s="41"/>
    </row>
    <row r="339" spans="2:16">
      <c r="B339" s="21"/>
      <c r="C339" s="83"/>
      <c r="K339" s="147"/>
      <c r="L339" s="147"/>
      <c r="O339" s="40"/>
      <c r="P339" s="41"/>
    </row>
    <row r="340" spans="2:16">
      <c r="B340" s="21"/>
      <c r="C340" s="83"/>
      <c r="F340" s="147"/>
      <c r="K340" s="147"/>
      <c r="L340" s="147"/>
      <c r="O340" s="40"/>
      <c r="P340" s="41"/>
    </row>
    <row r="341" spans="2:16">
      <c r="B341" s="21"/>
      <c r="C341" s="83"/>
      <c r="F341" s="147"/>
      <c r="K341" s="147"/>
      <c r="L341" s="147"/>
      <c r="O341" s="40"/>
      <c r="P341" s="41"/>
    </row>
    <row r="342" spans="2:16">
      <c r="B342" s="21"/>
      <c r="C342" s="83"/>
      <c r="K342" s="147"/>
      <c r="O342" s="40"/>
      <c r="P342" s="41"/>
    </row>
    <row r="343" spans="2:16">
      <c r="B343" s="21"/>
      <c r="C343" s="83"/>
      <c r="F343" s="147"/>
      <c r="K343" s="147"/>
      <c r="O343" s="40"/>
      <c r="P343" s="41"/>
    </row>
    <row r="344" spans="2:16">
      <c r="B344" s="21"/>
      <c r="C344" s="83"/>
      <c r="K344" s="147"/>
      <c r="L344" s="147"/>
      <c r="O344" s="40"/>
      <c r="P344" s="41"/>
    </row>
    <row r="345" spans="2:16">
      <c r="B345" s="21"/>
      <c r="C345" s="83"/>
      <c r="K345" s="147"/>
      <c r="L345" s="147"/>
      <c r="O345" s="40"/>
      <c r="P345" s="41"/>
    </row>
    <row r="346" spans="2:16">
      <c r="B346" s="21"/>
      <c r="C346" s="83"/>
      <c r="K346" s="147"/>
      <c r="L346" s="147"/>
      <c r="O346" s="40"/>
      <c r="P346" s="41"/>
    </row>
    <row r="347" spans="2:16">
      <c r="B347" s="21"/>
      <c r="C347" s="83"/>
      <c r="K347" s="147"/>
      <c r="L347" s="147"/>
      <c r="O347" s="40"/>
      <c r="P347" s="41"/>
    </row>
    <row r="348" spans="2:16">
      <c r="B348" s="21"/>
      <c r="C348" s="83"/>
      <c r="K348" s="147"/>
      <c r="L348" s="147"/>
      <c r="O348" s="40"/>
      <c r="P348" s="41"/>
    </row>
    <row r="349" spans="2:16">
      <c r="B349" s="21"/>
      <c r="C349" s="83"/>
      <c r="K349" s="147"/>
      <c r="L349" s="147"/>
      <c r="O349" s="40"/>
      <c r="P349" s="41"/>
    </row>
    <row r="350" spans="2:16">
      <c r="B350" s="21"/>
      <c r="C350" s="83"/>
      <c r="K350" s="147"/>
      <c r="L350" s="147"/>
      <c r="O350" s="40"/>
      <c r="P350" s="41"/>
    </row>
    <row r="351" spans="2:16">
      <c r="B351" s="21"/>
      <c r="C351" s="83"/>
      <c r="F351" s="147"/>
      <c r="K351" s="147"/>
      <c r="L351" s="147"/>
      <c r="O351" s="40"/>
      <c r="P351" s="41"/>
    </row>
    <row r="352" spans="2:16">
      <c r="B352" s="21"/>
      <c r="C352" s="83"/>
      <c r="K352" s="147"/>
      <c r="L352" s="147"/>
      <c r="O352" s="40"/>
      <c r="P352" s="41"/>
    </row>
    <row r="353" spans="2:16">
      <c r="B353" s="21"/>
      <c r="C353" s="83"/>
      <c r="K353" s="147"/>
      <c r="L353" s="147"/>
      <c r="O353" s="40"/>
      <c r="P353" s="41"/>
    </row>
    <row r="354" spans="2:16">
      <c r="B354" s="21"/>
      <c r="C354" s="83"/>
      <c r="K354" s="147"/>
      <c r="L354" s="147"/>
      <c r="O354" s="40"/>
      <c r="P354" s="41"/>
    </row>
    <row r="355" spans="2:16">
      <c r="B355" s="21"/>
      <c r="C355" s="83"/>
      <c r="K355" s="147"/>
      <c r="L355" s="147"/>
      <c r="O355" s="40"/>
      <c r="P355" s="41"/>
    </row>
    <row r="356" spans="2:16">
      <c r="B356" s="21"/>
      <c r="C356" s="83"/>
      <c r="K356" s="147"/>
      <c r="L356" s="147"/>
      <c r="O356" s="40"/>
      <c r="P356" s="41"/>
    </row>
    <row r="357" spans="2:16">
      <c r="B357" s="21"/>
      <c r="C357" s="83"/>
      <c r="K357" s="147"/>
      <c r="L357" s="147"/>
      <c r="O357" s="40"/>
      <c r="P357" s="41"/>
    </row>
    <row r="358" spans="2:16">
      <c r="B358" s="21"/>
      <c r="C358" s="83"/>
      <c r="F358" s="147"/>
      <c r="K358" s="147"/>
      <c r="L358" s="147"/>
      <c r="O358" s="40"/>
      <c r="P358" s="41"/>
    </row>
    <row r="359" spans="2:16">
      <c r="B359" s="21"/>
      <c r="C359" s="83"/>
      <c r="K359" s="147"/>
      <c r="L359" s="147"/>
      <c r="O359" s="40"/>
      <c r="P359" s="41"/>
    </row>
    <row r="360" spans="2:16">
      <c r="B360" s="21"/>
      <c r="C360" s="83"/>
      <c r="F360" s="147"/>
      <c r="K360" s="147"/>
      <c r="L360" s="147"/>
      <c r="O360" s="40"/>
      <c r="P360" s="41"/>
    </row>
    <row r="361" spans="2:16">
      <c r="B361" s="21"/>
      <c r="C361" s="83"/>
      <c r="K361" s="147"/>
      <c r="L361" s="147"/>
      <c r="O361" s="40"/>
      <c r="P361" s="41"/>
    </row>
    <row r="362" spans="2:16">
      <c r="B362" s="21"/>
      <c r="C362" s="83"/>
      <c r="F362" s="147"/>
      <c r="K362" s="147"/>
      <c r="L362" s="147"/>
      <c r="O362" s="40"/>
      <c r="P362" s="41"/>
    </row>
    <row r="363" spans="2:16">
      <c r="B363" s="21"/>
      <c r="C363" s="83"/>
      <c r="F363" s="147"/>
      <c r="K363" s="147"/>
      <c r="L363" s="147"/>
      <c r="O363" s="40"/>
      <c r="P363" s="41"/>
    </row>
  </sheetData>
  <sortState ref="A2:P363">
    <sortCondition ref="O2:O363"/>
  </sortState>
  <pageMargins left="0.7" right="0.7" top="0.75" bottom="0.75" header="0.3" footer="0.3"/>
  <pageSetup paperSize="9" orientation="portrait" horizontalDpi="180" verticalDpi="18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413"/>
  <sheetViews>
    <sheetView topLeftCell="A289" workbookViewId="0">
      <selection activeCell="A27" sqref="$A27:$XFD27"/>
    </sheetView>
  </sheetViews>
  <sheetFormatPr defaultColWidth="9" defaultRowHeight="14.4"/>
  <cols>
    <col min="2" max="2" width="9.85185185185185" customWidth="1"/>
    <col min="3" max="3" width="20" customWidth="1"/>
    <col min="4" max="4" width="4.57407407407407" style="6" customWidth="1"/>
    <col min="5" max="5" width="4.42592592592593" customWidth="1"/>
    <col min="6" max="6" width="4.57407407407407" customWidth="1"/>
    <col min="7" max="7" width="4.42592592592593" style="7" customWidth="1"/>
    <col min="8" max="8" width="4.57407407407407" customWidth="1"/>
    <col min="9" max="9" width="4.71296296296296" customWidth="1"/>
    <col min="10" max="10" width="4.57407407407407" style="7" customWidth="1"/>
    <col min="11" max="11" width="4.28703703703704" customWidth="1"/>
    <col min="12" max="12" width="4.57407407407407" customWidth="1"/>
    <col min="13" max="13" width="4.57407407407407" style="7" customWidth="1"/>
    <col min="14" max="14" width="8.71296296296296" style="8" customWidth="1"/>
    <col min="15" max="15" width="11.1388888888889" style="9" customWidth="1"/>
    <col min="16" max="16" width="10.4259259259259" style="10" customWidth="1"/>
    <col min="17" max="17" width="19.1388888888889" style="64" customWidth="1"/>
    <col min="18" max="18" width="8.71296296296296" style="65"/>
  </cols>
  <sheetData>
    <row r="1" s="1" customFormat="1" ht="58.35" spans="1:18">
      <c r="A1" s="12" t="s">
        <v>0</v>
      </c>
      <c r="B1" s="12" t="s">
        <v>1</v>
      </c>
      <c r="C1" s="12" t="s">
        <v>2</v>
      </c>
      <c r="D1" s="13" t="s">
        <v>3</v>
      </c>
      <c r="E1" s="14" t="s">
        <v>4</v>
      </c>
      <c r="F1" s="14" t="s">
        <v>5</v>
      </c>
      <c r="G1" s="15" t="s">
        <v>6</v>
      </c>
      <c r="H1" s="12" t="s">
        <v>7</v>
      </c>
      <c r="I1" s="12" t="s">
        <v>8</v>
      </c>
      <c r="J1" s="32" t="s">
        <v>9</v>
      </c>
      <c r="K1" s="12" t="s">
        <v>10</v>
      </c>
      <c r="L1" s="12" t="s">
        <v>11</v>
      </c>
      <c r="M1" s="32" t="s">
        <v>12</v>
      </c>
      <c r="N1" s="33" t="s">
        <v>13</v>
      </c>
      <c r="O1" s="34" t="s">
        <v>14</v>
      </c>
      <c r="P1" s="35" t="s">
        <v>15</v>
      </c>
      <c r="Q1" s="67" t="s">
        <v>50</v>
      </c>
      <c r="R1" s="68" t="s">
        <v>51</v>
      </c>
    </row>
    <row r="2" s="2" customFormat="1" ht="15.95" customHeight="1" spans="1:19">
      <c r="A2" s="16" t="s">
        <v>52</v>
      </c>
      <c r="B2" s="17"/>
      <c r="C2" s="17"/>
      <c r="D2" s="18"/>
      <c r="E2" s="19"/>
      <c r="F2" s="19"/>
      <c r="G2" s="20"/>
      <c r="H2" s="17"/>
      <c r="I2" s="17"/>
      <c r="J2" s="36"/>
      <c r="K2" s="17"/>
      <c r="L2" s="17"/>
      <c r="M2" s="36"/>
      <c r="N2" s="37"/>
      <c r="O2" s="38"/>
      <c r="P2" s="17"/>
      <c r="Q2" s="69"/>
      <c r="R2" s="98"/>
      <c r="S2" s="2" t="s">
        <v>53</v>
      </c>
    </row>
    <row r="3" spans="1:19">
      <c r="A3" t="s">
        <v>54</v>
      </c>
      <c r="B3" s="21">
        <v>45088</v>
      </c>
      <c r="C3" s="22" t="s">
        <v>55</v>
      </c>
      <c r="D3" s="6">
        <v>4</v>
      </c>
      <c r="E3" s="23"/>
      <c r="F3" s="24"/>
      <c r="H3">
        <v>33</v>
      </c>
      <c r="I3">
        <v>36</v>
      </c>
      <c r="J3" s="7">
        <v>27</v>
      </c>
      <c r="K3" s="24">
        <v>20</v>
      </c>
      <c r="L3" s="24">
        <v>21</v>
      </c>
      <c r="M3" s="7">
        <v>17</v>
      </c>
      <c r="N3" s="39">
        <f>ROUND((K3+L3+M3)/3,0)</f>
        <v>19</v>
      </c>
      <c r="O3" s="40">
        <f>B3-N3+1</f>
        <v>45070</v>
      </c>
      <c r="P3" s="41">
        <f t="shared" ref="P3:P25" si="0">O3+25</f>
        <v>45095</v>
      </c>
      <c r="Q3" s="64" t="s">
        <v>56</v>
      </c>
      <c r="R3" s="65" t="s">
        <v>57</v>
      </c>
      <c r="S3" t="s">
        <v>58</v>
      </c>
    </row>
    <row r="4" spans="1:18">
      <c r="A4" t="s">
        <v>59</v>
      </c>
      <c r="B4" s="21">
        <v>45088</v>
      </c>
      <c r="C4" s="25" t="s">
        <v>55</v>
      </c>
      <c r="D4" s="6">
        <v>5</v>
      </c>
      <c r="H4">
        <v>29</v>
      </c>
      <c r="I4">
        <v>30</v>
      </c>
      <c r="J4" s="7">
        <v>26</v>
      </c>
      <c r="K4" s="24">
        <v>18</v>
      </c>
      <c r="L4" s="24">
        <v>19</v>
      </c>
      <c r="M4" s="7">
        <v>17</v>
      </c>
      <c r="N4" s="39">
        <f t="shared" ref="N4:N25" si="1">ROUND((K4+L4+M4)/3,0)</f>
        <v>18</v>
      </c>
      <c r="O4" s="40">
        <f t="shared" ref="O4:O26" si="2">B4-N4+1</f>
        <v>45071</v>
      </c>
      <c r="P4" s="41">
        <f t="shared" si="0"/>
        <v>45096</v>
      </c>
      <c r="Q4" s="80" t="s">
        <v>60</v>
      </c>
      <c r="R4" s="65" t="s">
        <v>57</v>
      </c>
    </row>
    <row r="5" spans="1:18">
      <c r="A5" t="s">
        <v>61</v>
      </c>
      <c r="B5" s="21">
        <v>45088</v>
      </c>
      <c r="C5" s="22" t="s">
        <v>55</v>
      </c>
      <c r="D5" s="6">
        <v>3</v>
      </c>
      <c r="H5">
        <v>20</v>
      </c>
      <c r="I5">
        <v>20</v>
      </c>
      <c r="J5" s="7">
        <v>17</v>
      </c>
      <c r="K5" s="24">
        <v>14</v>
      </c>
      <c r="L5" s="24">
        <v>14</v>
      </c>
      <c r="M5" s="7">
        <v>13</v>
      </c>
      <c r="N5" s="39">
        <f t="shared" si="1"/>
        <v>14</v>
      </c>
      <c r="O5" s="40">
        <f t="shared" si="2"/>
        <v>45075</v>
      </c>
      <c r="P5" s="41">
        <f t="shared" si="0"/>
        <v>45100</v>
      </c>
      <c r="Q5" s="64" t="s">
        <v>62</v>
      </c>
      <c r="R5" s="65" t="s">
        <v>57</v>
      </c>
    </row>
    <row r="6" spans="1:18">
      <c r="A6" t="s">
        <v>63</v>
      </c>
      <c r="B6" s="21">
        <v>45088</v>
      </c>
      <c r="C6" s="25" t="s">
        <v>55</v>
      </c>
      <c r="D6" s="6">
        <v>5</v>
      </c>
      <c r="E6">
        <v>60</v>
      </c>
      <c r="F6">
        <v>60</v>
      </c>
      <c r="G6" s="7">
        <v>60</v>
      </c>
      <c r="K6" s="24">
        <v>7</v>
      </c>
      <c r="L6" s="24">
        <v>7</v>
      </c>
      <c r="M6" s="7">
        <v>7</v>
      </c>
      <c r="N6" s="39">
        <f t="shared" si="1"/>
        <v>7</v>
      </c>
      <c r="O6" s="40">
        <f t="shared" si="2"/>
        <v>45082</v>
      </c>
      <c r="P6" s="41">
        <f t="shared" si="0"/>
        <v>45107</v>
      </c>
      <c r="Q6" s="64" t="s">
        <v>64</v>
      </c>
      <c r="R6" s="65" t="s">
        <v>57</v>
      </c>
    </row>
    <row r="7" spans="1:19">
      <c r="A7" t="s">
        <v>65</v>
      </c>
      <c r="B7" s="21">
        <v>45088</v>
      </c>
      <c r="C7" s="22" t="s">
        <v>55</v>
      </c>
      <c r="D7" s="6">
        <v>4</v>
      </c>
      <c r="H7">
        <v>39</v>
      </c>
      <c r="I7">
        <v>39</v>
      </c>
      <c r="J7" s="7">
        <v>36</v>
      </c>
      <c r="K7" s="24">
        <v>22</v>
      </c>
      <c r="L7" s="24">
        <v>22</v>
      </c>
      <c r="M7" s="7">
        <v>21</v>
      </c>
      <c r="N7" s="39">
        <f t="shared" si="1"/>
        <v>22</v>
      </c>
      <c r="O7" s="40">
        <f t="shared" si="2"/>
        <v>45067</v>
      </c>
      <c r="P7" s="41">
        <f t="shared" si="0"/>
        <v>45092</v>
      </c>
      <c r="Q7" s="64" t="s">
        <v>66</v>
      </c>
      <c r="R7" s="65" t="s">
        <v>67</v>
      </c>
      <c r="S7" t="s">
        <v>68</v>
      </c>
    </row>
    <row r="8" spans="1:18">
      <c r="A8" t="s">
        <v>69</v>
      </c>
      <c r="B8" s="21">
        <v>45088</v>
      </c>
      <c r="C8" s="25" t="s">
        <v>55</v>
      </c>
      <c r="D8" s="6">
        <v>4</v>
      </c>
      <c r="E8">
        <v>80</v>
      </c>
      <c r="F8">
        <v>90</v>
      </c>
      <c r="G8" s="7" t="s">
        <v>42</v>
      </c>
      <c r="K8" s="24">
        <v>9</v>
      </c>
      <c r="L8" s="24">
        <v>10</v>
      </c>
      <c r="M8" s="7">
        <v>11</v>
      </c>
      <c r="N8" s="39">
        <f t="shared" si="1"/>
        <v>10</v>
      </c>
      <c r="O8" s="40">
        <f t="shared" si="2"/>
        <v>45079</v>
      </c>
      <c r="P8" s="41">
        <f t="shared" si="0"/>
        <v>45104</v>
      </c>
      <c r="Q8" s="64" t="s">
        <v>70</v>
      </c>
      <c r="R8" s="65" t="s">
        <v>71</v>
      </c>
    </row>
    <row r="9" spans="1:18">
      <c r="A9" t="s">
        <v>72</v>
      </c>
      <c r="B9" s="21">
        <v>45088</v>
      </c>
      <c r="C9" s="22" t="s">
        <v>55</v>
      </c>
      <c r="D9" s="6">
        <v>4</v>
      </c>
      <c r="H9">
        <v>28</v>
      </c>
      <c r="I9">
        <v>33</v>
      </c>
      <c r="J9" s="7">
        <v>29</v>
      </c>
      <c r="K9" s="24">
        <v>18</v>
      </c>
      <c r="L9" s="24">
        <v>20</v>
      </c>
      <c r="M9" s="7">
        <v>18</v>
      </c>
      <c r="N9" s="39">
        <f t="shared" si="1"/>
        <v>19</v>
      </c>
      <c r="O9" s="40">
        <f t="shared" si="2"/>
        <v>45070</v>
      </c>
      <c r="P9" s="41">
        <f t="shared" si="0"/>
        <v>45095</v>
      </c>
      <c r="Q9" s="64" t="s">
        <v>73</v>
      </c>
      <c r="R9" s="65" t="s">
        <v>71</v>
      </c>
    </row>
    <row r="10" spans="1:18">
      <c r="A10" t="s">
        <v>74</v>
      </c>
      <c r="B10" s="21">
        <v>45088</v>
      </c>
      <c r="C10" s="25" t="s">
        <v>55</v>
      </c>
      <c r="D10" s="6">
        <v>4</v>
      </c>
      <c r="H10">
        <v>25</v>
      </c>
      <c r="I10">
        <v>16</v>
      </c>
      <c r="J10" s="7">
        <v>24</v>
      </c>
      <c r="K10" s="24">
        <v>16</v>
      </c>
      <c r="L10" s="24">
        <v>13</v>
      </c>
      <c r="M10" s="7">
        <v>16</v>
      </c>
      <c r="N10" s="39">
        <f t="shared" si="1"/>
        <v>15</v>
      </c>
      <c r="O10" s="40">
        <f t="shared" si="2"/>
        <v>45074</v>
      </c>
      <c r="P10" s="41">
        <f t="shared" si="0"/>
        <v>45099</v>
      </c>
      <c r="Q10" s="64" t="s">
        <v>75</v>
      </c>
      <c r="R10" s="65" t="s">
        <v>71</v>
      </c>
    </row>
    <row r="11" spans="1:18">
      <c r="A11" t="s">
        <v>76</v>
      </c>
      <c r="B11" s="21">
        <v>45088</v>
      </c>
      <c r="C11" s="22" t="s">
        <v>55</v>
      </c>
      <c r="D11" s="6">
        <v>4</v>
      </c>
      <c r="H11">
        <v>25</v>
      </c>
      <c r="I11">
        <v>32</v>
      </c>
      <c r="J11" s="7">
        <v>34</v>
      </c>
      <c r="K11" s="24">
        <v>16</v>
      </c>
      <c r="L11" s="24">
        <v>19</v>
      </c>
      <c r="M11" s="7">
        <v>20</v>
      </c>
      <c r="N11" s="39">
        <f t="shared" si="1"/>
        <v>18</v>
      </c>
      <c r="O11" s="40">
        <f t="shared" si="2"/>
        <v>45071</v>
      </c>
      <c r="P11" s="41">
        <f t="shared" si="0"/>
        <v>45096</v>
      </c>
      <c r="Q11" s="64" t="s">
        <v>77</v>
      </c>
      <c r="R11" s="65" t="s">
        <v>71</v>
      </c>
    </row>
    <row r="12" spans="1:18">
      <c r="A12" t="s">
        <v>78</v>
      </c>
      <c r="B12" s="21">
        <v>45088</v>
      </c>
      <c r="C12" s="25" t="s">
        <v>55</v>
      </c>
      <c r="D12" s="6">
        <v>4</v>
      </c>
      <c r="H12">
        <v>38</v>
      </c>
      <c r="I12">
        <v>33</v>
      </c>
      <c r="J12" s="7">
        <v>33</v>
      </c>
      <c r="K12" s="24">
        <v>22</v>
      </c>
      <c r="L12" s="24">
        <v>20</v>
      </c>
      <c r="M12" s="7">
        <v>20</v>
      </c>
      <c r="N12" s="39">
        <f t="shared" si="1"/>
        <v>21</v>
      </c>
      <c r="O12" s="40">
        <f t="shared" si="2"/>
        <v>45068</v>
      </c>
      <c r="P12" s="41">
        <f t="shared" si="0"/>
        <v>45093</v>
      </c>
      <c r="Q12" s="64" t="s">
        <v>60</v>
      </c>
      <c r="R12" s="65" t="s">
        <v>57</v>
      </c>
    </row>
    <row r="13" spans="1:18">
      <c r="A13" t="s">
        <v>79</v>
      </c>
      <c r="B13" s="21">
        <v>45088</v>
      </c>
      <c r="C13" s="22" t="s">
        <v>55</v>
      </c>
      <c r="D13" s="6">
        <v>2</v>
      </c>
      <c r="E13">
        <v>90</v>
      </c>
      <c r="I13">
        <v>17</v>
      </c>
      <c r="K13" s="24">
        <v>10</v>
      </c>
      <c r="L13" s="24">
        <v>13</v>
      </c>
      <c r="N13" s="39">
        <f>ROUND((K13+L13)/2,0)</f>
        <v>12</v>
      </c>
      <c r="O13" s="40">
        <f t="shared" si="2"/>
        <v>45077</v>
      </c>
      <c r="P13" s="41">
        <f t="shared" si="0"/>
        <v>45102</v>
      </c>
      <c r="Q13" s="64" t="s">
        <v>80</v>
      </c>
      <c r="R13" s="65" t="s">
        <v>57</v>
      </c>
    </row>
    <row r="14" spans="1:18">
      <c r="A14" t="s">
        <v>81</v>
      </c>
      <c r="B14" s="21">
        <v>45088</v>
      </c>
      <c r="C14" s="30" t="s">
        <v>82</v>
      </c>
      <c r="D14" s="6">
        <v>5</v>
      </c>
      <c r="H14">
        <v>34</v>
      </c>
      <c r="I14">
        <v>31</v>
      </c>
      <c r="J14" s="7">
        <v>34</v>
      </c>
      <c r="K14" s="24">
        <v>20</v>
      </c>
      <c r="L14" s="24">
        <v>19</v>
      </c>
      <c r="M14" s="7">
        <v>20</v>
      </c>
      <c r="N14" s="39">
        <f t="shared" si="1"/>
        <v>20</v>
      </c>
      <c r="O14" s="40">
        <f t="shared" si="2"/>
        <v>45069</v>
      </c>
      <c r="P14" s="41">
        <f t="shared" si="0"/>
        <v>45094</v>
      </c>
      <c r="Q14" s="64" t="s">
        <v>83</v>
      </c>
      <c r="R14" s="65" t="s">
        <v>71</v>
      </c>
    </row>
    <row r="15" spans="1:19">
      <c r="A15" t="s">
        <v>84</v>
      </c>
      <c r="B15" s="21">
        <v>45088</v>
      </c>
      <c r="C15" s="30" t="s">
        <v>82</v>
      </c>
      <c r="D15" s="6">
        <v>4</v>
      </c>
      <c r="H15">
        <v>25</v>
      </c>
      <c r="K15" s="24">
        <v>16</v>
      </c>
      <c r="L15" s="24"/>
      <c r="N15" s="39">
        <v>16</v>
      </c>
      <c r="O15" s="40">
        <f t="shared" si="2"/>
        <v>45073</v>
      </c>
      <c r="P15" s="41">
        <f t="shared" si="0"/>
        <v>45098</v>
      </c>
      <c r="Q15" s="64" t="s">
        <v>85</v>
      </c>
      <c r="R15" s="65" t="s">
        <v>67</v>
      </c>
      <c r="S15" t="s">
        <v>86</v>
      </c>
    </row>
    <row r="16" spans="1:18">
      <c r="A16" t="s">
        <v>87</v>
      </c>
      <c r="B16" s="21">
        <v>45088</v>
      </c>
      <c r="C16" s="30" t="s">
        <v>82</v>
      </c>
      <c r="D16" s="6">
        <v>5</v>
      </c>
      <c r="H16">
        <v>28</v>
      </c>
      <c r="I16">
        <v>32</v>
      </c>
      <c r="J16" s="7">
        <v>31</v>
      </c>
      <c r="K16" s="24">
        <v>18</v>
      </c>
      <c r="L16" s="24">
        <v>19</v>
      </c>
      <c r="M16" s="7">
        <v>19</v>
      </c>
      <c r="N16" s="39">
        <f t="shared" si="1"/>
        <v>19</v>
      </c>
      <c r="O16" s="40">
        <f t="shared" si="2"/>
        <v>45070</v>
      </c>
      <c r="P16" s="41">
        <f t="shared" si="0"/>
        <v>45095</v>
      </c>
      <c r="Q16" s="64" t="s">
        <v>88</v>
      </c>
      <c r="R16" s="65" t="s">
        <v>71</v>
      </c>
    </row>
    <row r="17" spans="1:18">
      <c r="A17" t="s">
        <v>89</v>
      </c>
      <c r="B17" s="21">
        <v>45088</v>
      </c>
      <c r="C17" s="30" t="s">
        <v>82</v>
      </c>
      <c r="D17" s="6">
        <v>3</v>
      </c>
      <c r="H17">
        <v>36</v>
      </c>
      <c r="I17">
        <v>32</v>
      </c>
      <c r="J17" s="7">
        <v>33</v>
      </c>
      <c r="K17" s="24">
        <v>21</v>
      </c>
      <c r="L17" s="24">
        <v>19</v>
      </c>
      <c r="M17" s="7">
        <v>20</v>
      </c>
      <c r="N17" s="39">
        <f t="shared" si="1"/>
        <v>20</v>
      </c>
      <c r="O17" s="40">
        <f t="shared" si="2"/>
        <v>45069</v>
      </c>
      <c r="P17" s="41">
        <f t="shared" si="0"/>
        <v>45094</v>
      </c>
      <c r="Q17" s="64" t="s">
        <v>88</v>
      </c>
      <c r="R17" s="65" t="s">
        <v>67</v>
      </c>
    </row>
    <row r="18" spans="1:18">
      <c r="A18" t="s">
        <v>90</v>
      </c>
      <c r="B18" s="21">
        <v>45088</v>
      </c>
      <c r="C18" s="30" t="s">
        <v>82</v>
      </c>
      <c r="D18" s="6">
        <v>4</v>
      </c>
      <c r="H18">
        <v>32</v>
      </c>
      <c r="I18">
        <v>34</v>
      </c>
      <c r="J18" s="7">
        <v>35</v>
      </c>
      <c r="K18" s="24">
        <v>19</v>
      </c>
      <c r="L18" s="24">
        <v>20</v>
      </c>
      <c r="M18" s="7">
        <v>21</v>
      </c>
      <c r="N18" s="39">
        <f t="shared" si="1"/>
        <v>20</v>
      </c>
      <c r="O18" s="40">
        <f t="shared" si="2"/>
        <v>45069</v>
      </c>
      <c r="P18" s="41">
        <f t="shared" si="0"/>
        <v>45094</v>
      </c>
      <c r="Q18" s="64" t="s">
        <v>91</v>
      </c>
      <c r="R18" s="65" t="s">
        <v>67</v>
      </c>
    </row>
    <row r="19" spans="1:18">
      <c r="A19" t="s">
        <v>92</v>
      </c>
      <c r="B19" s="21">
        <v>45088</v>
      </c>
      <c r="C19" s="30" t="s">
        <v>82</v>
      </c>
      <c r="D19" s="6">
        <v>6</v>
      </c>
      <c r="H19">
        <v>38</v>
      </c>
      <c r="I19">
        <v>37</v>
      </c>
      <c r="J19" s="7">
        <v>37</v>
      </c>
      <c r="K19" s="24">
        <v>22</v>
      </c>
      <c r="L19" s="24">
        <v>22</v>
      </c>
      <c r="M19" s="7">
        <v>22</v>
      </c>
      <c r="N19" s="39">
        <f t="shared" si="1"/>
        <v>22</v>
      </c>
      <c r="O19" s="40">
        <f t="shared" si="2"/>
        <v>45067</v>
      </c>
      <c r="P19" s="41">
        <f t="shared" si="0"/>
        <v>45092</v>
      </c>
      <c r="Q19" s="64" t="s">
        <v>91</v>
      </c>
      <c r="R19" s="65" t="s">
        <v>67</v>
      </c>
    </row>
    <row r="20" spans="1:18">
      <c r="A20" t="s">
        <v>93</v>
      </c>
      <c r="B20" s="21">
        <v>45088</v>
      </c>
      <c r="C20" s="30" t="s">
        <v>82</v>
      </c>
      <c r="D20" s="6">
        <v>4</v>
      </c>
      <c r="H20">
        <v>28</v>
      </c>
      <c r="I20">
        <v>29</v>
      </c>
      <c r="J20" s="7">
        <v>29</v>
      </c>
      <c r="K20" s="24">
        <v>18</v>
      </c>
      <c r="L20" s="24">
        <v>18</v>
      </c>
      <c r="M20" s="7">
        <v>18</v>
      </c>
      <c r="N20" s="39">
        <f t="shared" si="1"/>
        <v>18</v>
      </c>
      <c r="O20" s="40">
        <f t="shared" si="2"/>
        <v>45071</v>
      </c>
      <c r="P20" s="41">
        <f t="shared" si="0"/>
        <v>45096</v>
      </c>
      <c r="Q20" s="64" t="s">
        <v>94</v>
      </c>
      <c r="R20" s="65" t="s">
        <v>71</v>
      </c>
    </row>
    <row r="21" spans="1:18">
      <c r="A21" t="s">
        <v>95</v>
      </c>
      <c r="B21" s="21">
        <v>45088</v>
      </c>
      <c r="C21" s="30" t="s">
        <v>82</v>
      </c>
      <c r="D21" s="6">
        <v>6</v>
      </c>
      <c r="H21">
        <v>33</v>
      </c>
      <c r="I21">
        <v>30</v>
      </c>
      <c r="J21" s="7">
        <v>34</v>
      </c>
      <c r="K21" s="24">
        <v>20</v>
      </c>
      <c r="L21" s="24">
        <v>19</v>
      </c>
      <c r="M21" s="7">
        <v>20</v>
      </c>
      <c r="N21" s="39">
        <f t="shared" si="1"/>
        <v>20</v>
      </c>
      <c r="O21" s="40">
        <f t="shared" si="2"/>
        <v>45069</v>
      </c>
      <c r="P21" s="41">
        <f t="shared" si="0"/>
        <v>45094</v>
      </c>
      <c r="Q21" s="64" t="s">
        <v>96</v>
      </c>
      <c r="R21" s="65" t="s">
        <v>67</v>
      </c>
    </row>
    <row r="22" spans="1:18">
      <c r="A22" t="s">
        <v>97</v>
      </c>
      <c r="B22" s="21">
        <v>45088</v>
      </c>
      <c r="C22" s="30" t="s">
        <v>82</v>
      </c>
      <c r="D22" s="6">
        <v>3</v>
      </c>
      <c r="H22">
        <v>34</v>
      </c>
      <c r="I22">
        <v>34</v>
      </c>
      <c r="J22" s="7">
        <v>38</v>
      </c>
      <c r="K22" s="24">
        <v>20</v>
      </c>
      <c r="L22" s="24">
        <v>20</v>
      </c>
      <c r="M22" s="7">
        <v>22</v>
      </c>
      <c r="N22" s="39">
        <f t="shared" si="1"/>
        <v>21</v>
      </c>
      <c r="O22" s="40">
        <f t="shared" si="2"/>
        <v>45068</v>
      </c>
      <c r="P22" s="41">
        <f t="shared" si="0"/>
        <v>45093</v>
      </c>
      <c r="Q22" s="64" t="s">
        <v>88</v>
      </c>
      <c r="R22" s="65" t="s">
        <v>67</v>
      </c>
    </row>
    <row r="23" ht="17.45" customHeight="1" spans="1:18">
      <c r="A23" t="s">
        <v>98</v>
      </c>
      <c r="B23" s="21">
        <v>45088</v>
      </c>
      <c r="C23" s="30" t="s">
        <v>82</v>
      </c>
      <c r="D23" s="6">
        <v>3</v>
      </c>
      <c r="H23">
        <v>28</v>
      </c>
      <c r="I23">
        <v>12</v>
      </c>
      <c r="J23" s="7">
        <v>27</v>
      </c>
      <c r="K23" s="24">
        <v>18</v>
      </c>
      <c r="L23" s="24">
        <v>12</v>
      </c>
      <c r="M23" s="7">
        <v>17</v>
      </c>
      <c r="N23" s="39">
        <f t="shared" si="1"/>
        <v>16</v>
      </c>
      <c r="O23" s="40">
        <f t="shared" si="2"/>
        <v>45073</v>
      </c>
      <c r="P23" s="41">
        <f t="shared" si="0"/>
        <v>45098</v>
      </c>
      <c r="Q23" s="64" t="s">
        <v>96</v>
      </c>
      <c r="R23" s="65" t="s">
        <v>57</v>
      </c>
    </row>
    <row r="24" spans="1:18">
      <c r="A24" t="s">
        <v>99</v>
      </c>
      <c r="B24" s="21">
        <v>45088</v>
      </c>
      <c r="C24" s="30" t="s">
        <v>82</v>
      </c>
      <c r="D24" s="6">
        <v>3</v>
      </c>
      <c r="H24">
        <v>32</v>
      </c>
      <c r="I24">
        <v>36</v>
      </c>
      <c r="J24" s="7">
        <v>29</v>
      </c>
      <c r="K24" s="24">
        <v>19</v>
      </c>
      <c r="L24" s="24">
        <v>21</v>
      </c>
      <c r="M24" s="7">
        <v>18</v>
      </c>
      <c r="N24" s="39">
        <f t="shared" si="1"/>
        <v>19</v>
      </c>
      <c r="O24" s="40">
        <f t="shared" si="2"/>
        <v>45070</v>
      </c>
      <c r="P24" s="41">
        <f t="shared" si="0"/>
        <v>45095</v>
      </c>
      <c r="Q24" s="64" t="s">
        <v>96</v>
      </c>
      <c r="R24" s="65" t="s">
        <v>71</v>
      </c>
    </row>
    <row r="25" spans="1:18">
      <c r="A25" t="s">
        <v>100</v>
      </c>
      <c r="B25" s="21">
        <v>45088</v>
      </c>
      <c r="C25" s="30" t="s">
        <v>82</v>
      </c>
      <c r="D25" s="6">
        <v>4</v>
      </c>
      <c r="H25">
        <v>38</v>
      </c>
      <c r="I25">
        <v>36</v>
      </c>
      <c r="J25" s="7">
        <v>30</v>
      </c>
      <c r="K25" s="24">
        <v>22</v>
      </c>
      <c r="L25" s="24">
        <v>21</v>
      </c>
      <c r="M25" s="7">
        <v>19</v>
      </c>
      <c r="N25" s="39">
        <f t="shared" si="1"/>
        <v>21</v>
      </c>
      <c r="O25" s="40">
        <f t="shared" si="2"/>
        <v>45068</v>
      </c>
      <c r="P25" s="41">
        <f t="shared" si="0"/>
        <v>45093</v>
      </c>
      <c r="Q25" s="64" t="s">
        <v>101</v>
      </c>
      <c r="R25" s="65" t="s">
        <v>71</v>
      </c>
    </row>
    <row r="26" spans="1:18">
      <c r="A26" t="s">
        <v>102</v>
      </c>
      <c r="B26" s="21">
        <v>45091</v>
      </c>
      <c r="C26" s="31" t="s">
        <v>103</v>
      </c>
      <c r="D26" s="6">
        <v>4</v>
      </c>
      <c r="H26">
        <v>37</v>
      </c>
      <c r="I26">
        <v>38</v>
      </c>
      <c r="J26" s="7">
        <v>34</v>
      </c>
      <c r="K26" s="24">
        <v>22</v>
      </c>
      <c r="L26" s="24">
        <v>22</v>
      </c>
      <c r="M26" s="7">
        <v>20</v>
      </c>
      <c r="N26" s="39">
        <f t="shared" ref="N26:N86" si="3">ROUND((K26+L26+M26)/3,0)</f>
        <v>21</v>
      </c>
      <c r="O26" s="40">
        <f t="shared" si="2"/>
        <v>45071</v>
      </c>
      <c r="P26" s="41">
        <f t="shared" ref="P26:P86" si="4">O26+25</f>
        <v>45096</v>
      </c>
      <c r="Q26" s="64" t="s">
        <v>101</v>
      </c>
      <c r="R26" s="65" t="s">
        <v>57</v>
      </c>
    </row>
    <row r="27" spans="1:18">
      <c r="A27" t="s">
        <v>104</v>
      </c>
      <c r="B27" s="21">
        <v>45091</v>
      </c>
      <c r="C27" s="31" t="s">
        <v>103</v>
      </c>
      <c r="D27" s="6">
        <v>2</v>
      </c>
      <c r="H27">
        <v>24</v>
      </c>
      <c r="I27">
        <v>29</v>
      </c>
      <c r="K27" s="24">
        <v>16</v>
      </c>
      <c r="L27" s="24">
        <v>18</v>
      </c>
      <c r="N27" s="39">
        <f>ROUND((K27+L27)/2,0)</f>
        <v>17</v>
      </c>
      <c r="O27" s="40">
        <f t="shared" ref="O27:O86" si="5">B27-N27+1</f>
        <v>45075</v>
      </c>
      <c r="P27" s="41">
        <f t="shared" si="4"/>
        <v>45100</v>
      </c>
      <c r="Q27" s="64" t="s">
        <v>101</v>
      </c>
      <c r="R27" s="65" t="s">
        <v>57</v>
      </c>
    </row>
    <row r="28" spans="1:18">
      <c r="A28" t="s">
        <v>105</v>
      </c>
      <c r="B28" s="21">
        <v>45091</v>
      </c>
      <c r="C28" s="31" t="s">
        <v>103</v>
      </c>
      <c r="D28" s="6">
        <v>1</v>
      </c>
      <c r="H28">
        <v>28</v>
      </c>
      <c r="K28" s="24">
        <v>18</v>
      </c>
      <c r="L28" s="24"/>
      <c r="N28" s="39">
        <v>18</v>
      </c>
      <c r="O28" s="40">
        <f t="shared" si="5"/>
        <v>45074</v>
      </c>
      <c r="P28" s="41">
        <f t="shared" si="4"/>
        <v>45099</v>
      </c>
      <c r="Q28" s="64" t="s">
        <v>96</v>
      </c>
      <c r="R28" s="65" t="s">
        <v>57</v>
      </c>
    </row>
    <row r="29" spans="1:18">
      <c r="A29" t="s">
        <v>106</v>
      </c>
      <c r="B29" s="21">
        <v>45091</v>
      </c>
      <c r="C29" s="31" t="s">
        <v>103</v>
      </c>
      <c r="D29" s="6">
        <v>4</v>
      </c>
      <c r="H29">
        <v>38</v>
      </c>
      <c r="I29">
        <v>37</v>
      </c>
      <c r="J29" s="7">
        <v>36</v>
      </c>
      <c r="K29" s="24">
        <v>22</v>
      </c>
      <c r="L29" s="24">
        <v>22</v>
      </c>
      <c r="M29" s="7">
        <v>21</v>
      </c>
      <c r="N29" s="39">
        <f t="shared" si="3"/>
        <v>22</v>
      </c>
      <c r="O29" s="40">
        <f t="shared" si="5"/>
        <v>45070</v>
      </c>
      <c r="P29" s="41">
        <f t="shared" si="4"/>
        <v>45095</v>
      </c>
      <c r="Q29" s="64" t="s">
        <v>107</v>
      </c>
      <c r="R29" s="65" t="s">
        <v>71</v>
      </c>
    </row>
    <row r="30" spans="1:18">
      <c r="A30" t="s">
        <v>108</v>
      </c>
      <c r="B30" s="21">
        <v>45091</v>
      </c>
      <c r="C30" s="31" t="s">
        <v>103</v>
      </c>
      <c r="D30" s="6">
        <v>4</v>
      </c>
      <c r="E30">
        <v>90</v>
      </c>
      <c r="F30" t="s">
        <v>42</v>
      </c>
      <c r="G30" s="7" t="s">
        <v>42</v>
      </c>
      <c r="K30" s="24">
        <v>10</v>
      </c>
      <c r="L30" s="24">
        <v>11</v>
      </c>
      <c r="M30" s="7">
        <v>11</v>
      </c>
      <c r="N30" s="39">
        <f t="shared" si="3"/>
        <v>11</v>
      </c>
      <c r="O30" s="40">
        <f t="shared" si="5"/>
        <v>45081</v>
      </c>
      <c r="P30" s="41">
        <f t="shared" si="4"/>
        <v>45106</v>
      </c>
      <c r="Q30" s="64" t="s">
        <v>109</v>
      </c>
      <c r="R30" s="65" t="s">
        <v>57</v>
      </c>
    </row>
    <row r="31" spans="1:18">
      <c r="A31" t="s">
        <v>110</v>
      </c>
      <c r="B31" s="21">
        <v>45091</v>
      </c>
      <c r="C31" s="31" t="s">
        <v>103</v>
      </c>
      <c r="D31" s="6">
        <v>5</v>
      </c>
      <c r="H31">
        <v>37</v>
      </c>
      <c r="I31" t="s">
        <v>39</v>
      </c>
      <c r="K31" s="24">
        <v>22</v>
      </c>
      <c r="L31" s="24">
        <v>24</v>
      </c>
      <c r="M31" s="7">
        <v>24</v>
      </c>
      <c r="N31" s="39">
        <f t="shared" si="3"/>
        <v>23</v>
      </c>
      <c r="O31" s="40">
        <f t="shared" si="5"/>
        <v>45069</v>
      </c>
      <c r="P31" s="41">
        <f t="shared" si="4"/>
        <v>45094</v>
      </c>
      <c r="Q31" s="64" t="s">
        <v>109</v>
      </c>
      <c r="R31" s="65" t="s">
        <v>57</v>
      </c>
    </row>
    <row r="32" spans="1:18">
      <c r="A32" t="s">
        <v>111</v>
      </c>
      <c r="B32" s="21">
        <v>45091</v>
      </c>
      <c r="C32" s="31" t="s">
        <v>103</v>
      </c>
      <c r="D32" s="6">
        <v>2</v>
      </c>
      <c r="E32">
        <v>75</v>
      </c>
      <c r="F32">
        <v>75</v>
      </c>
      <c r="K32" s="24">
        <v>8</v>
      </c>
      <c r="L32" s="24">
        <v>8</v>
      </c>
      <c r="N32" s="39">
        <f>ROUND((K32+L32)/2,0)</f>
        <v>8</v>
      </c>
      <c r="O32" s="40">
        <f t="shared" si="5"/>
        <v>45084</v>
      </c>
      <c r="P32" s="41">
        <f t="shared" si="4"/>
        <v>45109</v>
      </c>
      <c r="Q32" s="64" t="s">
        <v>112</v>
      </c>
      <c r="R32" s="65" t="s">
        <v>71</v>
      </c>
    </row>
    <row r="33" spans="1:18">
      <c r="A33" t="s">
        <v>113</v>
      </c>
      <c r="B33" s="21">
        <v>45091</v>
      </c>
      <c r="C33" s="31" t="s">
        <v>103</v>
      </c>
      <c r="D33" s="6">
        <v>5</v>
      </c>
      <c r="H33">
        <v>31</v>
      </c>
      <c r="I33">
        <v>31</v>
      </c>
      <c r="J33" s="7">
        <v>31</v>
      </c>
      <c r="K33" s="24">
        <v>19</v>
      </c>
      <c r="L33" s="24">
        <v>19</v>
      </c>
      <c r="M33" s="7">
        <v>19</v>
      </c>
      <c r="N33" s="39">
        <f t="shared" si="3"/>
        <v>19</v>
      </c>
      <c r="O33" s="40">
        <f t="shared" si="5"/>
        <v>45073</v>
      </c>
      <c r="P33" s="41">
        <f t="shared" si="4"/>
        <v>45098</v>
      </c>
      <c r="Q33" s="64" t="s">
        <v>96</v>
      </c>
      <c r="R33" s="65" t="s">
        <v>71</v>
      </c>
    </row>
    <row r="34" spans="1:18">
      <c r="A34" t="s">
        <v>114</v>
      </c>
      <c r="B34" s="21">
        <v>45091</v>
      </c>
      <c r="C34" s="31" t="s">
        <v>103</v>
      </c>
      <c r="D34" s="6">
        <v>4</v>
      </c>
      <c r="H34">
        <v>35</v>
      </c>
      <c r="I34">
        <v>37</v>
      </c>
      <c r="J34" s="7">
        <v>35</v>
      </c>
      <c r="K34" s="24">
        <v>21</v>
      </c>
      <c r="L34" s="24">
        <v>22</v>
      </c>
      <c r="M34" s="7">
        <v>21</v>
      </c>
      <c r="N34" s="39">
        <f t="shared" si="3"/>
        <v>21</v>
      </c>
      <c r="O34" s="40">
        <f t="shared" si="5"/>
        <v>45071</v>
      </c>
      <c r="P34" s="41">
        <f t="shared" si="4"/>
        <v>45096</v>
      </c>
      <c r="Q34" s="64" t="s">
        <v>109</v>
      </c>
      <c r="R34" s="65" t="s">
        <v>57</v>
      </c>
    </row>
    <row r="35" spans="1:18">
      <c r="A35" t="s">
        <v>115</v>
      </c>
      <c r="B35" s="21">
        <v>45091</v>
      </c>
      <c r="C35" s="31" t="s">
        <v>103</v>
      </c>
      <c r="D35" s="6">
        <v>5</v>
      </c>
      <c r="H35">
        <v>30</v>
      </c>
      <c r="I35">
        <v>33</v>
      </c>
      <c r="J35" s="7">
        <v>33</v>
      </c>
      <c r="K35" s="24">
        <v>19</v>
      </c>
      <c r="L35" s="24">
        <v>20</v>
      </c>
      <c r="M35" s="7">
        <v>20</v>
      </c>
      <c r="N35" s="39">
        <f t="shared" si="3"/>
        <v>20</v>
      </c>
      <c r="O35" s="40">
        <f t="shared" si="5"/>
        <v>45072</v>
      </c>
      <c r="P35" s="41">
        <f t="shared" si="4"/>
        <v>45097</v>
      </c>
      <c r="Q35" s="64" t="s">
        <v>77</v>
      </c>
      <c r="R35" s="65" t="s">
        <v>57</v>
      </c>
    </row>
    <row r="36" spans="1:18">
      <c r="A36" t="s">
        <v>116</v>
      </c>
      <c r="B36" s="21">
        <v>45091</v>
      </c>
      <c r="C36" s="31" t="s">
        <v>103</v>
      </c>
      <c r="D36" s="6">
        <v>5</v>
      </c>
      <c r="H36">
        <v>36</v>
      </c>
      <c r="I36">
        <v>40</v>
      </c>
      <c r="J36" s="7">
        <v>34</v>
      </c>
      <c r="K36" s="24">
        <v>21</v>
      </c>
      <c r="L36" s="24">
        <v>22</v>
      </c>
      <c r="M36" s="7">
        <v>20</v>
      </c>
      <c r="N36" s="39">
        <f t="shared" si="3"/>
        <v>21</v>
      </c>
      <c r="O36" s="40">
        <f t="shared" si="5"/>
        <v>45071</v>
      </c>
      <c r="P36" s="41">
        <f t="shared" si="4"/>
        <v>45096</v>
      </c>
      <c r="Q36" s="64" t="s">
        <v>96</v>
      </c>
      <c r="R36" s="65" t="s">
        <v>71</v>
      </c>
    </row>
    <row r="37" spans="1:18">
      <c r="A37" t="s">
        <v>117</v>
      </c>
      <c r="B37" s="21">
        <v>45091</v>
      </c>
      <c r="C37" s="31" t="s">
        <v>103</v>
      </c>
      <c r="D37" s="6">
        <v>6</v>
      </c>
      <c r="H37">
        <v>35</v>
      </c>
      <c r="I37">
        <v>34</v>
      </c>
      <c r="J37" s="7">
        <v>36</v>
      </c>
      <c r="K37" s="24">
        <v>21</v>
      </c>
      <c r="L37" s="24">
        <v>20</v>
      </c>
      <c r="M37" s="7">
        <v>21</v>
      </c>
      <c r="N37" s="39">
        <f t="shared" si="3"/>
        <v>21</v>
      </c>
      <c r="O37" s="40">
        <f t="shared" si="5"/>
        <v>45071</v>
      </c>
      <c r="P37" s="41">
        <f t="shared" si="4"/>
        <v>45096</v>
      </c>
      <c r="Q37" s="73" t="s">
        <v>109</v>
      </c>
      <c r="R37" s="74" t="s">
        <v>57</v>
      </c>
    </row>
    <row r="38" spans="1:18">
      <c r="A38" t="s">
        <v>118</v>
      </c>
      <c r="B38" s="21">
        <v>45091</v>
      </c>
      <c r="C38" s="31" t="s">
        <v>103</v>
      </c>
      <c r="D38" s="6">
        <v>5</v>
      </c>
      <c r="H38" t="s">
        <v>39</v>
      </c>
      <c r="K38" s="24">
        <v>24</v>
      </c>
      <c r="L38" s="24"/>
      <c r="N38" s="39">
        <v>24</v>
      </c>
      <c r="O38" s="40">
        <f t="shared" si="5"/>
        <v>45068</v>
      </c>
      <c r="P38" s="41">
        <f t="shared" si="4"/>
        <v>45093</v>
      </c>
      <c r="Q38" s="73" t="s">
        <v>112</v>
      </c>
      <c r="R38" s="74" t="s">
        <v>57</v>
      </c>
    </row>
    <row r="39" spans="1:18">
      <c r="A39" t="s">
        <v>119</v>
      </c>
      <c r="B39" s="21">
        <v>45091</v>
      </c>
      <c r="C39" s="31" t="s">
        <v>103</v>
      </c>
      <c r="D39" s="6">
        <v>3</v>
      </c>
      <c r="H39">
        <v>36</v>
      </c>
      <c r="I39">
        <v>39</v>
      </c>
      <c r="J39" s="7">
        <v>36</v>
      </c>
      <c r="K39" s="24">
        <v>21</v>
      </c>
      <c r="L39" s="24">
        <v>22</v>
      </c>
      <c r="M39" s="7">
        <v>21</v>
      </c>
      <c r="N39" s="39">
        <f t="shared" si="3"/>
        <v>21</v>
      </c>
      <c r="O39" s="40">
        <f t="shared" si="5"/>
        <v>45071</v>
      </c>
      <c r="P39" s="41">
        <f t="shared" si="4"/>
        <v>45096</v>
      </c>
      <c r="Q39" s="73" t="s">
        <v>112</v>
      </c>
      <c r="R39" s="74" t="s">
        <v>71</v>
      </c>
    </row>
    <row r="40" spans="1:18">
      <c r="A40" t="s">
        <v>120</v>
      </c>
      <c r="B40" s="21">
        <v>45091</v>
      </c>
      <c r="C40" s="31" t="s">
        <v>103</v>
      </c>
      <c r="D40" s="6">
        <v>5</v>
      </c>
      <c r="H40">
        <v>38</v>
      </c>
      <c r="I40">
        <v>38</v>
      </c>
      <c r="J40" s="7">
        <v>38</v>
      </c>
      <c r="K40" s="24">
        <v>22</v>
      </c>
      <c r="L40" s="24">
        <v>22</v>
      </c>
      <c r="M40" s="7">
        <v>22</v>
      </c>
      <c r="N40" s="39">
        <f t="shared" si="3"/>
        <v>22</v>
      </c>
      <c r="O40" s="40">
        <f t="shared" si="5"/>
        <v>45070</v>
      </c>
      <c r="P40" s="41">
        <f t="shared" si="4"/>
        <v>45095</v>
      </c>
      <c r="Q40" s="73" t="s">
        <v>121</v>
      </c>
      <c r="R40" s="74" t="s">
        <v>71</v>
      </c>
    </row>
    <row r="41" spans="1:18">
      <c r="A41" t="s">
        <v>122</v>
      </c>
      <c r="B41" s="21">
        <v>45091</v>
      </c>
      <c r="C41" s="31" t="s">
        <v>103</v>
      </c>
      <c r="D41" s="6">
        <v>5</v>
      </c>
      <c r="H41" t="s">
        <v>39</v>
      </c>
      <c r="K41" s="24">
        <v>24</v>
      </c>
      <c r="L41" s="24"/>
      <c r="N41" s="39">
        <v>24</v>
      </c>
      <c r="O41" s="40">
        <f t="shared" si="5"/>
        <v>45068</v>
      </c>
      <c r="P41" s="41">
        <f t="shared" si="4"/>
        <v>45093</v>
      </c>
      <c r="Q41" s="73" t="s">
        <v>88</v>
      </c>
      <c r="R41" s="74" t="s">
        <v>57</v>
      </c>
    </row>
    <row r="42" spans="1:18">
      <c r="A42" t="s">
        <v>123</v>
      </c>
      <c r="B42" s="21">
        <v>45091</v>
      </c>
      <c r="C42" s="31" t="s">
        <v>103</v>
      </c>
      <c r="D42" s="6">
        <v>4</v>
      </c>
      <c r="H42">
        <v>34</v>
      </c>
      <c r="I42">
        <v>37</v>
      </c>
      <c r="J42" s="7">
        <v>38</v>
      </c>
      <c r="K42" s="24">
        <v>20</v>
      </c>
      <c r="L42" s="24">
        <v>22</v>
      </c>
      <c r="M42" s="7">
        <v>22</v>
      </c>
      <c r="N42" s="39">
        <f t="shared" si="3"/>
        <v>21</v>
      </c>
      <c r="O42" s="40">
        <f t="shared" si="5"/>
        <v>45071</v>
      </c>
      <c r="P42" s="41">
        <f t="shared" si="4"/>
        <v>45096</v>
      </c>
      <c r="Q42" s="73" t="s">
        <v>109</v>
      </c>
      <c r="R42" s="74" t="s">
        <v>71</v>
      </c>
    </row>
    <row r="43" spans="1:18">
      <c r="A43" t="s">
        <v>124</v>
      </c>
      <c r="B43" s="21">
        <v>45091</v>
      </c>
      <c r="C43" s="31" t="s">
        <v>103</v>
      </c>
      <c r="D43" s="6">
        <v>4</v>
      </c>
      <c r="H43">
        <v>36</v>
      </c>
      <c r="I43">
        <v>36</v>
      </c>
      <c r="J43" s="7">
        <v>36</v>
      </c>
      <c r="K43" s="24">
        <v>17</v>
      </c>
      <c r="L43" s="24">
        <v>17</v>
      </c>
      <c r="M43" s="7">
        <v>17</v>
      </c>
      <c r="N43" s="39">
        <f t="shared" si="3"/>
        <v>17</v>
      </c>
      <c r="O43" s="40">
        <f t="shared" si="5"/>
        <v>45075</v>
      </c>
      <c r="P43" s="41">
        <f t="shared" si="4"/>
        <v>45100</v>
      </c>
      <c r="Q43" s="73" t="s">
        <v>64</v>
      </c>
      <c r="R43" s="74" t="s">
        <v>71</v>
      </c>
    </row>
    <row r="44" spans="1:18">
      <c r="A44" t="s">
        <v>125</v>
      </c>
      <c r="B44" s="21">
        <v>45091</v>
      </c>
      <c r="C44" s="31" t="s">
        <v>103</v>
      </c>
      <c r="D44" s="6">
        <v>2</v>
      </c>
      <c r="H44">
        <v>35</v>
      </c>
      <c r="I44">
        <v>38</v>
      </c>
      <c r="K44" s="24">
        <v>21</v>
      </c>
      <c r="L44" s="24">
        <v>22</v>
      </c>
      <c r="N44" s="39">
        <f>ROUND((K44+L44)/2,0)</f>
        <v>22</v>
      </c>
      <c r="O44" s="40">
        <f t="shared" si="5"/>
        <v>45070</v>
      </c>
      <c r="P44" s="41">
        <f t="shared" si="4"/>
        <v>45095</v>
      </c>
      <c r="Q44" s="73" t="s">
        <v>126</v>
      </c>
      <c r="R44" s="74" t="s">
        <v>71</v>
      </c>
    </row>
    <row r="45" spans="1:18">
      <c r="A45" t="s">
        <v>127</v>
      </c>
      <c r="B45" s="21">
        <v>45091</v>
      </c>
      <c r="C45" s="31" t="s">
        <v>103</v>
      </c>
      <c r="D45" s="6">
        <v>4</v>
      </c>
      <c r="E45">
        <v>60</v>
      </c>
      <c r="F45">
        <v>75</v>
      </c>
      <c r="G45" s="7">
        <v>75</v>
      </c>
      <c r="K45" s="24">
        <v>7</v>
      </c>
      <c r="L45" s="24">
        <v>8</v>
      </c>
      <c r="M45" s="7">
        <v>8</v>
      </c>
      <c r="N45" s="39">
        <f t="shared" si="3"/>
        <v>8</v>
      </c>
      <c r="O45" s="40">
        <f t="shared" si="5"/>
        <v>45084</v>
      </c>
      <c r="P45" s="41">
        <f t="shared" si="4"/>
        <v>45109</v>
      </c>
      <c r="Q45" s="73" t="s">
        <v>128</v>
      </c>
      <c r="R45" s="74" t="s">
        <v>71</v>
      </c>
    </row>
    <row r="46" spans="1:18">
      <c r="A46" t="s">
        <v>129</v>
      </c>
      <c r="B46" s="21">
        <v>45091</v>
      </c>
      <c r="C46" s="31" t="s">
        <v>103</v>
      </c>
      <c r="D46" s="6">
        <v>3</v>
      </c>
      <c r="E46">
        <v>75</v>
      </c>
      <c r="F46">
        <v>75</v>
      </c>
      <c r="G46" s="7">
        <v>75</v>
      </c>
      <c r="K46" s="24">
        <v>8</v>
      </c>
      <c r="L46" s="24">
        <v>8</v>
      </c>
      <c r="M46" s="7">
        <v>8</v>
      </c>
      <c r="N46" s="39">
        <f t="shared" si="3"/>
        <v>8</v>
      </c>
      <c r="O46" s="40">
        <f t="shared" si="5"/>
        <v>45084</v>
      </c>
      <c r="P46" s="41">
        <f t="shared" si="4"/>
        <v>45109</v>
      </c>
      <c r="Q46" s="73" t="s">
        <v>130</v>
      </c>
      <c r="R46" s="74" t="s">
        <v>57</v>
      </c>
    </row>
    <row r="47" spans="1:18">
      <c r="A47" t="s">
        <v>131</v>
      </c>
      <c r="B47" s="21">
        <v>45091</v>
      </c>
      <c r="C47" s="31" t="s">
        <v>103</v>
      </c>
      <c r="D47" s="6">
        <v>3</v>
      </c>
      <c r="H47">
        <v>40</v>
      </c>
      <c r="I47">
        <v>38</v>
      </c>
      <c r="J47" s="7">
        <v>37</v>
      </c>
      <c r="K47" s="24">
        <v>22</v>
      </c>
      <c r="L47" s="24">
        <v>22</v>
      </c>
      <c r="M47" s="7">
        <v>22</v>
      </c>
      <c r="N47" s="39">
        <f t="shared" si="3"/>
        <v>22</v>
      </c>
      <c r="O47" s="40">
        <f t="shared" si="5"/>
        <v>45070</v>
      </c>
      <c r="P47" s="41">
        <f t="shared" si="4"/>
        <v>45095</v>
      </c>
      <c r="Q47" s="73" t="s">
        <v>132</v>
      </c>
      <c r="R47" s="74" t="s">
        <v>57</v>
      </c>
    </row>
    <row r="48" spans="1:18">
      <c r="A48" t="s">
        <v>133</v>
      </c>
      <c r="B48" s="21">
        <v>45091</v>
      </c>
      <c r="C48" s="31" t="s">
        <v>103</v>
      </c>
      <c r="D48" s="6">
        <v>2</v>
      </c>
      <c r="H48">
        <v>34</v>
      </c>
      <c r="I48">
        <v>32</v>
      </c>
      <c r="K48" s="24">
        <v>20</v>
      </c>
      <c r="L48" s="24">
        <v>19</v>
      </c>
      <c r="N48" s="39">
        <f>ROUND((K48+L48)/2,0)</f>
        <v>20</v>
      </c>
      <c r="O48" s="40">
        <f t="shared" si="5"/>
        <v>45072</v>
      </c>
      <c r="P48" s="41">
        <f t="shared" si="4"/>
        <v>45097</v>
      </c>
      <c r="Q48" s="73" t="s">
        <v>134</v>
      </c>
      <c r="R48" s="74" t="s">
        <v>71</v>
      </c>
    </row>
    <row r="49" spans="1:18">
      <c r="A49" t="s">
        <v>135</v>
      </c>
      <c r="B49" s="21">
        <v>45091</v>
      </c>
      <c r="C49" s="31" t="s">
        <v>103</v>
      </c>
      <c r="D49" s="6">
        <v>4</v>
      </c>
      <c r="E49">
        <v>30</v>
      </c>
      <c r="F49">
        <v>30</v>
      </c>
      <c r="G49" s="7">
        <v>15</v>
      </c>
      <c r="K49" s="24">
        <v>4</v>
      </c>
      <c r="L49" s="24">
        <v>4</v>
      </c>
      <c r="M49" s="7">
        <v>1</v>
      </c>
      <c r="N49" s="39">
        <f t="shared" si="3"/>
        <v>3</v>
      </c>
      <c r="O49" s="40">
        <f t="shared" si="5"/>
        <v>45089</v>
      </c>
      <c r="P49" s="41">
        <f t="shared" si="4"/>
        <v>45114</v>
      </c>
      <c r="Q49" s="73" t="s">
        <v>136</v>
      </c>
      <c r="R49" s="74" t="s">
        <v>71</v>
      </c>
    </row>
    <row r="50" spans="1:18">
      <c r="A50" t="s">
        <v>137</v>
      </c>
      <c r="B50" s="21">
        <v>45091</v>
      </c>
      <c r="C50" s="31" t="s">
        <v>103</v>
      </c>
      <c r="D50" s="6">
        <v>4</v>
      </c>
      <c r="H50">
        <v>33</v>
      </c>
      <c r="I50">
        <v>36</v>
      </c>
      <c r="J50" s="7">
        <v>36</v>
      </c>
      <c r="K50" s="24">
        <v>20</v>
      </c>
      <c r="L50" s="24">
        <v>21</v>
      </c>
      <c r="M50" s="7">
        <v>21</v>
      </c>
      <c r="N50" s="39">
        <f t="shared" si="3"/>
        <v>21</v>
      </c>
      <c r="O50" s="40">
        <f t="shared" si="5"/>
        <v>45071</v>
      </c>
      <c r="P50" s="41">
        <f t="shared" si="4"/>
        <v>45096</v>
      </c>
      <c r="Q50" s="64" t="s">
        <v>134</v>
      </c>
      <c r="R50" s="65" t="s">
        <v>57</v>
      </c>
    </row>
    <row r="51" spans="1:18">
      <c r="A51" t="s">
        <v>138</v>
      </c>
      <c r="B51" s="21">
        <v>45091</v>
      </c>
      <c r="C51" s="31" t="s">
        <v>103</v>
      </c>
      <c r="D51" s="6">
        <v>5</v>
      </c>
      <c r="H51">
        <v>32</v>
      </c>
      <c r="I51">
        <v>33</v>
      </c>
      <c r="J51" s="7">
        <v>35</v>
      </c>
      <c r="K51" s="24">
        <v>19</v>
      </c>
      <c r="L51" s="24">
        <v>20</v>
      </c>
      <c r="M51" s="7">
        <v>21</v>
      </c>
      <c r="N51" s="39">
        <f t="shared" si="3"/>
        <v>20</v>
      </c>
      <c r="O51" s="40">
        <f t="shared" si="5"/>
        <v>45072</v>
      </c>
      <c r="P51" s="41">
        <f t="shared" si="4"/>
        <v>45097</v>
      </c>
      <c r="Q51" s="64" t="s">
        <v>112</v>
      </c>
      <c r="R51" s="65" t="s">
        <v>71</v>
      </c>
    </row>
    <row r="52" spans="1:18">
      <c r="A52" t="s">
        <v>139</v>
      </c>
      <c r="B52" s="21">
        <v>45091</v>
      </c>
      <c r="C52" s="31" t="s">
        <v>103</v>
      </c>
      <c r="D52" s="6">
        <v>5</v>
      </c>
      <c r="H52" t="s">
        <v>140</v>
      </c>
      <c r="I52" t="s">
        <v>39</v>
      </c>
      <c r="K52" s="24">
        <v>25</v>
      </c>
      <c r="L52" s="24"/>
      <c r="N52" s="39">
        <v>25</v>
      </c>
      <c r="O52" s="40">
        <f t="shared" si="5"/>
        <v>45067</v>
      </c>
      <c r="P52" s="41">
        <f t="shared" si="4"/>
        <v>45092</v>
      </c>
      <c r="Q52" s="64" t="s">
        <v>141</v>
      </c>
      <c r="R52" s="65" t="s">
        <v>71</v>
      </c>
    </row>
    <row r="53" spans="1:18">
      <c r="A53" t="s">
        <v>142</v>
      </c>
      <c r="B53" s="21">
        <v>45091</v>
      </c>
      <c r="C53" s="31" t="s">
        <v>103</v>
      </c>
      <c r="D53" s="6">
        <v>4</v>
      </c>
      <c r="H53">
        <v>34</v>
      </c>
      <c r="I53">
        <v>38</v>
      </c>
      <c r="J53" s="7">
        <v>37</v>
      </c>
      <c r="K53" s="24">
        <v>20</v>
      </c>
      <c r="L53" s="24">
        <v>22</v>
      </c>
      <c r="M53" s="7">
        <v>22</v>
      </c>
      <c r="N53" s="39">
        <f t="shared" si="3"/>
        <v>21</v>
      </c>
      <c r="O53" s="40">
        <f t="shared" si="5"/>
        <v>45071</v>
      </c>
      <c r="P53" s="41">
        <f t="shared" si="4"/>
        <v>45096</v>
      </c>
      <c r="Q53" s="64" t="s">
        <v>64</v>
      </c>
      <c r="R53" s="65" t="s">
        <v>57</v>
      </c>
    </row>
    <row r="54" spans="1:18">
      <c r="A54" t="s">
        <v>143</v>
      </c>
      <c r="B54" s="21">
        <v>45091</v>
      </c>
      <c r="C54" s="31" t="s">
        <v>103</v>
      </c>
      <c r="D54" s="6">
        <v>5</v>
      </c>
      <c r="E54">
        <v>90</v>
      </c>
      <c r="F54">
        <v>90</v>
      </c>
      <c r="G54" s="7">
        <v>90</v>
      </c>
      <c r="K54" s="24">
        <v>10</v>
      </c>
      <c r="L54" s="24">
        <v>10</v>
      </c>
      <c r="M54" s="7">
        <v>10</v>
      </c>
      <c r="N54" s="39">
        <f t="shared" si="3"/>
        <v>10</v>
      </c>
      <c r="O54" s="40">
        <f t="shared" si="5"/>
        <v>45082</v>
      </c>
      <c r="P54" s="41">
        <f t="shared" si="4"/>
        <v>45107</v>
      </c>
      <c r="Q54" s="64" t="s">
        <v>144</v>
      </c>
      <c r="R54" s="65" t="s">
        <v>71</v>
      </c>
    </row>
    <row r="55" spans="1:18">
      <c r="A55" t="s">
        <v>145</v>
      </c>
      <c r="B55" s="21">
        <v>45091</v>
      </c>
      <c r="C55" s="31" t="s">
        <v>103</v>
      </c>
      <c r="D55" s="6">
        <v>8</v>
      </c>
      <c r="H55">
        <v>36</v>
      </c>
      <c r="I55">
        <v>37</v>
      </c>
      <c r="J55" s="7">
        <v>39</v>
      </c>
      <c r="K55" s="24">
        <v>21</v>
      </c>
      <c r="L55" s="24">
        <v>22</v>
      </c>
      <c r="M55" s="7">
        <v>22</v>
      </c>
      <c r="N55" s="39">
        <f t="shared" si="3"/>
        <v>22</v>
      </c>
      <c r="O55" s="40">
        <f t="shared" si="5"/>
        <v>45070</v>
      </c>
      <c r="P55" s="41">
        <f t="shared" si="4"/>
        <v>45095</v>
      </c>
      <c r="Q55" s="64" t="s">
        <v>80</v>
      </c>
      <c r="R55" s="65" t="s">
        <v>71</v>
      </c>
    </row>
    <row r="56" spans="1:18">
      <c r="A56" t="s">
        <v>146</v>
      </c>
      <c r="B56" s="21">
        <v>45091</v>
      </c>
      <c r="C56" s="31" t="s">
        <v>103</v>
      </c>
      <c r="D56" s="6">
        <v>4</v>
      </c>
      <c r="H56">
        <v>34</v>
      </c>
      <c r="I56">
        <v>35</v>
      </c>
      <c r="J56" s="7">
        <v>36</v>
      </c>
      <c r="K56" s="24">
        <v>20</v>
      </c>
      <c r="L56" s="24">
        <v>21</v>
      </c>
      <c r="M56" s="7">
        <v>21</v>
      </c>
      <c r="N56" s="39">
        <f t="shared" si="3"/>
        <v>21</v>
      </c>
      <c r="O56" s="40">
        <f t="shared" si="5"/>
        <v>45071</v>
      </c>
      <c r="P56" s="41">
        <f t="shared" si="4"/>
        <v>45096</v>
      </c>
      <c r="Q56" s="64" t="s">
        <v>96</v>
      </c>
      <c r="R56" s="65" t="s">
        <v>71</v>
      </c>
    </row>
    <row r="57" spans="1:18">
      <c r="A57" t="s">
        <v>147</v>
      </c>
      <c r="B57" s="21">
        <v>45091</v>
      </c>
      <c r="C57" s="31" t="s">
        <v>103</v>
      </c>
      <c r="D57" s="6">
        <v>4</v>
      </c>
      <c r="H57">
        <v>35</v>
      </c>
      <c r="I57">
        <v>38</v>
      </c>
      <c r="J57" s="7">
        <v>36</v>
      </c>
      <c r="K57" s="24">
        <v>21</v>
      </c>
      <c r="L57" s="24">
        <v>22</v>
      </c>
      <c r="M57" s="7">
        <v>21</v>
      </c>
      <c r="N57" s="39">
        <f t="shared" si="3"/>
        <v>21</v>
      </c>
      <c r="O57" s="40">
        <f t="shared" si="5"/>
        <v>45071</v>
      </c>
      <c r="P57" s="41">
        <f t="shared" si="4"/>
        <v>45096</v>
      </c>
      <c r="Q57" s="64" t="s">
        <v>96</v>
      </c>
      <c r="R57" s="65" t="s">
        <v>57</v>
      </c>
    </row>
    <row r="58" spans="1:22">
      <c r="A58" t="s">
        <v>148</v>
      </c>
      <c r="B58" s="21">
        <v>45091</v>
      </c>
      <c r="C58" s="31" t="s">
        <v>103</v>
      </c>
      <c r="D58" s="6">
        <v>3</v>
      </c>
      <c r="F58" t="s">
        <v>149</v>
      </c>
      <c r="H58">
        <v>32</v>
      </c>
      <c r="K58" s="24">
        <v>19</v>
      </c>
      <c r="L58" s="24"/>
      <c r="N58" s="39">
        <v>19</v>
      </c>
      <c r="O58" s="40">
        <f t="shared" si="5"/>
        <v>45073</v>
      </c>
      <c r="P58" s="41">
        <f t="shared" si="4"/>
        <v>45098</v>
      </c>
      <c r="Q58" s="64" t="s">
        <v>96</v>
      </c>
      <c r="R58" s="65" t="s">
        <v>57</v>
      </c>
      <c r="S58" s="5" t="s">
        <v>150</v>
      </c>
      <c r="T58" s="5"/>
      <c r="U58" s="5"/>
      <c r="V58" s="5"/>
    </row>
    <row r="59" spans="1:18">
      <c r="A59" t="s">
        <v>151</v>
      </c>
      <c r="B59" s="21">
        <v>45091</v>
      </c>
      <c r="C59" s="31" t="s">
        <v>103</v>
      </c>
      <c r="D59" s="6">
        <v>2</v>
      </c>
      <c r="H59">
        <v>32</v>
      </c>
      <c r="I59">
        <v>34</v>
      </c>
      <c r="K59" s="24">
        <v>19</v>
      </c>
      <c r="L59" s="24">
        <v>20</v>
      </c>
      <c r="N59" s="39">
        <f>ROUND((K59+L59)/2,0)</f>
        <v>20</v>
      </c>
      <c r="O59" s="40">
        <f t="shared" si="5"/>
        <v>45072</v>
      </c>
      <c r="P59" s="41">
        <f t="shared" si="4"/>
        <v>45097</v>
      </c>
      <c r="Q59" s="64" t="s">
        <v>96</v>
      </c>
      <c r="R59" s="65" t="s">
        <v>71</v>
      </c>
    </row>
    <row r="60" spans="1:18">
      <c r="A60" t="s">
        <v>152</v>
      </c>
      <c r="B60" s="21">
        <v>45091</v>
      </c>
      <c r="C60" s="31" t="s">
        <v>103</v>
      </c>
      <c r="D60" s="6">
        <v>3</v>
      </c>
      <c r="H60">
        <v>27</v>
      </c>
      <c r="I60">
        <v>29</v>
      </c>
      <c r="J60" s="7">
        <v>30</v>
      </c>
      <c r="K60" s="24">
        <v>17</v>
      </c>
      <c r="L60" s="24">
        <v>18</v>
      </c>
      <c r="M60" s="7">
        <v>19</v>
      </c>
      <c r="N60" s="39">
        <f t="shared" si="3"/>
        <v>18</v>
      </c>
      <c r="O60" s="40">
        <f t="shared" si="5"/>
        <v>45074</v>
      </c>
      <c r="P60" s="41">
        <f t="shared" si="4"/>
        <v>45099</v>
      </c>
      <c r="Q60" s="64" t="s">
        <v>136</v>
      </c>
      <c r="R60" s="65" t="s">
        <v>57</v>
      </c>
    </row>
    <row r="61" spans="1:18">
      <c r="A61" t="s">
        <v>153</v>
      </c>
      <c r="B61" s="21">
        <v>45091</v>
      </c>
      <c r="C61" s="31" t="s">
        <v>103</v>
      </c>
      <c r="D61" s="6">
        <v>4</v>
      </c>
      <c r="H61">
        <v>24</v>
      </c>
      <c r="I61">
        <v>22</v>
      </c>
      <c r="J61" s="7">
        <v>25</v>
      </c>
      <c r="K61" s="24">
        <v>16</v>
      </c>
      <c r="L61" s="24">
        <v>15</v>
      </c>
      <c r="M61" s="7">
        <v>16</v>
      </c>
      <c r="N61" s="39">
        <f t="shared" si="3"/>
        <v>16</v>
      </c>
      <c r="O61" s="40">
        <f t="shared" si="5"/>
        <v>45076</v>
      </c>
      <c r="P61" s="41">
        <f t="shared" si="4"/>
        <v>45101</v>
      </c>
      <c r="Q61" s="64" t="s">
        <v>64</v>
      </c>
      <c r="R61" s="65" t="s">
        <v>57</v>
      </c>
    </row>
    <row r="62" spans="1:18">
      <c r="A62" t="s">
        <v>154</v>
      </c>
      <c r="B62" s="21">
        <v>45091</v>
      </c>
      <c r="C62" s="31" t="s">
        <v>103</v>
      </c>
      <c r="D62" s="6">
        <v>5</v>
      </c>
      <c r="H62">
        <v>31</v>
      </c>
      <c r="I62">
        <v>30</v>
      </c>
      <c r="J62" s="7">
        <v>34</v>
      </c>
      <c r="K62" s="24">
        <v>19</v>
      </c>
      <c r="L62" s="24">
        <v>19</v>
      </c>
      <c r="M62" s="7">
        <v>20</v>
      </c>
      <c r="N62" s="39">
        <f t="shared" si="3"/>
        <v>19</v>
      </c>
      <c r="O62" s="40">
        <f t="shared" si="5"/>
        <v>45073</v>
      </c>
      <c r="P62" s="41">
        <f t="shared" si="4"/>
        <v>45098</v>
      </c>
      <c r="Q62" s="64" t="s">
        <v>155</v>
      </c>
      <c r="R62" s="65" t="s">
        <v>71</v>
      </c>
    </row>
    <row r="63" spans="1:18">
      <c r="A63" t="s">
        <v>156</v>
      </c>
      <c r="B63" s="21">
        <v>45091</v>
      </c>
      <c r="C63" s="31" t="s">
        <v>103</v>
      </c>
      <c r="D63" s="6">
        <v>4</v>
      </c>
      <c r="H63">
        <v>22</v>
      </c>
      <c r="I63">
        <v>25</v>
      </c>
      <c r="J63" s="7">
        <v>26</v>
      </c>
      <c r="K63" s="24">
        <v>15</v>
      </c>
      <c r="L63" s="24">
        <v>16</v>
      </c>
      <c r="M63" s="7">
        <v>17</v>
      </c>
      <c r="N63" s="39">
        <f t="shared" si="3"/>
        <v>16</v>
      </c>
      <c r="O63" s="40">
        <f t="shared" si="5"/>
        <v>45076</v>
      </c>
      <c r="P63" s="41">
        <f t="shared" si="4"/>
        <v>45101</v>
      </c>
      <c r="Q63" s="64" t="s">
        <v>96</v>
      </c>
      <c r="R63" s="65" t="s">
        <v>71</v>
      </c>
    </row>
    <row r="64" spans="1:18">
      <c r="A64" t="s">
        <v>157</v>
      </c>
      <c r="B64" s="21">
        <v>45091</v>
      </c>
      <c r="C64" s="31" t="s">
        <v>103</v>
      </c>
      <c r="D64" s="6">
        <v>3</v>
      </c>
      <c r="H64">
        <v>31</v>
      </c>
      <c r="I64">
        <v>33</v>
      </c>
      <c r="J64" s="7">
        <v>33</v>
      </c>
      <c r="K64" s="24">
        <v>19</v>
      </c>
      <c r="L64" s="24">
        <v>20</v>
      </c>
      <c r="M64" s="7">
        <v>20</v>
      </c>
      <c r="N64" s="39">
        <f t="shared" si="3"/>
        <v>20</v>
      </c>
      <c r="O64" s="40">
        <f t="shared" si="5"/>
        <v>45072</v>
      </c>
      <c r="P64" s="41">
        <f t="shared" si="4"/>
        <v>45097</v>
      </c>
      <c r="Q64" s="64" t="s">
        <v>158</v>
      </c>
      <c r="R64" s="65" t="s">
        <v>71</v>
      </c>
    </row>
    <row r="65" spans="1:18">
      <c r="A65" t="s">
        <v>159</v>
      </c>
      <c r="B65" s="21">
        <v>45091</v>
      </c>
      <c r="C65" s="31" t="s">
        <v>103</v>
      </c>
      <c r="D65" s="6">
        <v>5</v>
      </c>
      <c r="H65">
        <v>32</v>
      </c>
      <c r="I65">
        <v>30</v>
      </c>
      <c r="J65" s="7">
        <v>34</v>
      </c>
      <c r="K65" s="24">
        <v>19</v>
      </c>
      <c r="L65" s="24">
        <v>19</v>
      </c>
      <c r="M65" s="7">
        <v>20</v>
      </c>
      <c r="N65" s="39">
        <f t="shared" si="3"/>
        <v>19</v>
      </c>
      <c r="O65" s="40">
        <f t="shared" si="5"/>
        <v>45073</v>
      </c>
      <c r="P65" s="41">
        <f t="shared" si="4"/>
        <v>45098</v>
      </c>
      <c r="Q65" s="64" t="s">
        <v>96</v>
      </c>
      <c r="R65" s="65" t="s">
        <v>57</v>
      </c>
    </row>
    <row r="66" spans="1:18">
      <c r="A66" t="s">
        <v>160</v>
      </c>
      <c r="B66" s="21">
        <v>45091</v>
      </c>
      <c r="C66" s="52" t="s">
        <v>161</v>
      </c>
      <c r="D66" s="6">
        <v>4</v>
      </c>
      <c r="H66">
        <v>33</v>
      </c>
      <c r="I66">
        <v>35</v>
      </c>
      <c r="J66" s="7">
        <v>35</v>
      </c>
      <c r="K66" s="24">
        <v>20</v>
      </c>
      <c r="L66" s="24">
        <v>21</v>
      </c>
      <c r="M66" s="7">
        <v>21</v>
      </c>
      <c r="N66" s="39">
        <f t="shared" si="3"/>
        <v>21</v>
      </c>
      <c r="O66" s="40">
        <f t="shared" si="5"/>
        <v>45071</v>
      </c>
      <c r="P66" s="41">
        <f t="shared" si="4"/>
        <v>45096</v>
      </c>
      <c r="Q66" s="64" t="s">
        <v>162</v>
      </c>
      <c r="R66" s="65" t="s">
        <v>71</v>
      </c>
    </row>
    <row r="67" spans="1:18">
      <c r="A67" t="s">
        <v>163</v>
      </c>
      <c r="B67" s="21">
        <v>45091</v>
      </c>
      <c r="C67" s="52" t="s">
        <v>161</v>
      </c>
      <c r="D67" s="6">
        <v>6</v>
      </c>
      <c r="H67">
        <v>38</v>
      </c>
      <c r="I67">
        <v>38</v>
      </c>
      <c r="J67" s="7">
        <v>40</v>
      </c>
      <c r="K67" s="24">
        <v>22</v>
      </c>
      <c r="L67" s="24">
        <v>22</v>
      </c>
      <c r="M67" s="7">
        <v>22</v>
      </c>
      <c r="N67" s="39">
        <f t="shared" si="3"/>
        <v>22</v>
      </c>
      <c r="O67" s="40">
        <f t="shared" si="5"/>
        <v>45070</v>
      </c>
      <c r="P67" s="41">
        <f t="shared" si="4"/>
        <v>45095</v>
      </c>
      <c r="Q67" s="64" t="s">
        <v>88</v>
      </c>
      <c r="R67" s="65" t="s">
        <v>67</v>
      </c>
    </row>
    <row r="68" spans="1:18">
      <c r="A68" t="s">
        <v>164</v>
      </c>
      <c r="B68" s="21">
        <v>45091</v>
      </c>
      <c r="C68" s="52" t="s">
        <v>161</v>
      </c>
      <c r="D68" s="6">
        <v>5</v>
      </c>
      <c r="H68">
        <v>41</v>
      </c>
      <c r="I68">
        <v>37</v>
      </c>
      <c r="J68" s="7">
        <v>42</v>
      </c>
      <c r="K68" s="24">
        <v>23</v>
      </c>
      <c r="L68" s="24">
        <v>22</v>
      </c>
      <c r="M68" s="7">
        <v>23</v>
      </c>
      <c r="N68" s="39">
        <f t="shared" si="3"/>
        <v>23</v>
      </c>
      <c r="O68" s="40">
        <f t="shared" si="5"/>
        <v>45069</v>
      </c>
      <c r="P68" s="41">
        <f t="shared" si="4"/>
        <v>45094</v>
      </c>
      <c r="Q68" s="64" t="s">
        <v>165</v>
      </c>
      <c r="R68" s="65" t="s">
        <v>57</v>
      </c>
    </row>
    <row r="69" spans="1:18">
      <c r="A69" t="s">
        <v>166</v>
      </c>
      <c r="B69" s="21">
        <v>45091</v>
      </c>
      <c r="C69" s="52" t="s">
        <v>161</v>
      </c>
      <c r="D69" s="6">
        <v>3</v>
      </c>
      <c r="H69">
        <v>40</v>
      </c>
      <c r="I69">
        <v>38</v>
      </c>
      <c r="J69" s="7">
        <v>32</v>
      </c>
      <c r="K69" s="24">
        <v>22</v>
      </c>
      <c r="L69" s="24">
        <v>22</v>
      </c>
      <c r="M69" s="7">
        <v>19</v>
      </c>
      <c r="N69" s="39">
        <f t="shared" si="3"/>
        <v>21</v>
      </c>
      <c r="O69" s="40">
        <f t="shared" si="5"/>
        <v>45071</v>
      </c>
      <c r="P69" s="41">
        <f t="shared" si="4"/>
        <v>45096</v>
      </c>
      <c r="Q69" s="64" t="s">
        <v>167</v>
      </c>
      <c r="R69" s="65" t="s">
        <v>71</v>
      </c>
    </row>
    <row r="70" spans="1:18">
      <c r="A70" t="s">
        <v>168</v>
      </c>
      <c r="B70" s="21">
        <v>45091</v>
      </c>
      <c r="C70" s="52" t="s">
        <v>161</v>
      </c>
      <c r="D70" s="6">
        <v>1</v>
      </c>
      <c r="E70">
        <v>45</v>
      </c>
      <c r="K70" s="24">
        <v>6</v>
      </c>
      <c r="L70" s="24"/>
      <c r="N70" s="39">
        <v>6</v>
      </c>
      <c r="O70" s="40">
        <f t="shared" si="5"/>
        <v>45086</v>
      </c>
      <c r="P70" s="41">
        <f t="shared" si="4"/>
        <v>45111</v>
      </c>
      <c r="Q70" s="64" t="s">
        <v>169</v>
      </c>
      <c r="R70" s="65" t="s">
        <v>57</v>
      </c>
    </row>
    <row r="71" spans="1:18">
      <c r="A71" t="s">
        <v>170</v>
      </c>
      <c r="B71" s="21">
        <v>45091</v>
      </c>
      <c r="C71" s="52" t="s">
        <v>161</v>
      </c>
      <c r="D71" s="6">
        <v>5</v>
      </c>
      <c r="H71">
        <v>30</v>
      </c>
      <c r="I71">
        <v>32</v>
      </c>
      <c r="J71" s="7">
        <v>31</v>
      </c>
      <c r="K71" s="24">
        <v>19</v>
      </c>
      <c r="L71" s="24">
        <v>19</v>
      </c>
      <c r="M71" s="7">
        <v>19</v>
      </c>
      <c r="N71" s="39">
        <f t="shared" si="3"/>
        <v>19</v>
      </c>
      <c r="O71" s="40">
        <f t="shared" si="5"/>
        <v>45073</v>
      </c>
      <c r="P71" s="41">
        <f t="shared" si="4"/>
        <v>45098</v>
      </c>
      <c r="Q71" s="64" t="s">
        <v>73</v>
      </c>
      <c r="R71" s="65" t="s">
        <v>57</v>
      </c>
    </row>
    <row r="72" spans="1:18">
      <c r="A72" t="s">
        <v>171</v>
      </c>
      <c r="B72" s="21">
        <v>45091</v>
      </c>
      <c r="C72" s="52" t="s">
        <v>161</v>
      </c>
      <c r="D72" s="6">
        <v>5</v>
      </c>
      <c r="H72">
        <v>34</v>
      </c>
      <c r="I72">
        <v>38</v>
      </c>
      <c r="J72" s="7">
        <v>33</v>
      </c>
      <c r="K72" s="24">
        <v>20</v>
      </c>
      <c r="L72" s="24">
        <v>22</v>
      </c>
      <c r="M72" s="7">
        <v>20</v>
      </c>
      <c r="N72" s="39">
        <f t="shared" si="3"/>
        <v>21</v>
      </c>
      <c r="O72" s="40">
        <f t="shared" si="5"/>
        <v>45071</v>
      </c>
      <c r="P72" s="41">
        <f t="shared" si="4"/>
        <v>45096</v>
      </c>
      <c r="Q72" s="64" t="s">
        <v>73</v>
      </c>
      <c r="R72" s="65" t="s">
        <v>71</v>
      </c>
    </row>
    <row r="73" spans="1:18">
      <c r="A73" t="s">
        <v>172</v>
      </c>
      <c r="B73" s="21">
        <v>45091</v>
      </c>
      <c r="C73" s="52" t="s">
        <v>161</v>
      </c>
      <c r="D73" s="6">
        <v>3</v>
      </c>
      <c r="H73">
        <v>32</v>
      </c>
      <c r="I73">
        <v>32</v>
      </c>
      <c r="J73" s="7">
        <v>31</v>
      </c>
      <c r="K73" s="24">
        <v>19</v>
      </c>
      <c r="L73" s="24">
        <v>19</v>
      </c>
      <c r="M73" s="7">
        <v>19</v>
      </c>
      <c r="N73" s="39">
        <f t="shared" si="3"/>
        <v>19</v>
      </c>
      <c r="O73" s="40">
        <f t="shared" si="5"/>
        <v>45073</v>
      </c>
      <c r="P73" s="41">
        <f t="shared" si="4"/>
        <v>45098</v>
      </c>
      <c r="Q73" s="64" t="s">
        <v>165</v>
      </c>
      <c r="R73" s="65" t="s">
        <v>57</v>
      </c>
    </row>
    <row r="74" spans="1:18">
      <c r="A74" t="s">
        <v>173</v>
      </c>
      <c r="B74" s="21">
        <v>45091</v>
      </c>
      <c r="C74" s="52" t="s">
        <v>161</v>
      </c>
      <c r="D74" s="6">
        <v>5</v>
      </c>
      <c r="H74">
        <v>43</v>
      </c>
      <c r="I74" t="s">
        <v>39</v>
      </c>
      <c r="K74" s="24">
        <v>23</v>
      </c>
      <c r="L74" s="24">
        <v>24</v>
      </c>
      <c r="M74" s="7">
        <v>24</v>
      </c>
      <c r="N74" s="39">
        <f t="shared" si="3"/>
        <v>24</v>
      </c>
      <c r="O74" s="40">
        <f t="shared" si="5"/>
        <v>45068</v>
      </c>
      <c r="P74" s="41">
        <f t="shared" si="4"/>
        <v>45093</v>
      </c>
      <c r="Q74" s="64" t="s">
        <v>88</v>
      </c>
      <c r="R74" s="65" t="s">
        <v>71</v>
      </c>
    </row>
    <row r="75" spans="1:18">
      <c r="A75" t="s">
        <v>174</v>
      </c>
      <c r="B75" s="21">
        <v>45091</v>
      </c>
      <c r="C75" s="52" t="s">
        <v>161</v>
      </c>
      <c r="D75" s="6">
        <v>6</v>
      </c>
      <c r="H75">
        <v>36</v>
      </c>
      <c r="I75">
        <v>34</v>
      </c>
      <c r="J75" s="7">
        <v>37</v>
      </c>
      <c r="K75" s="24">
        <v>21</v>
      </c>
      <c r="L75" s="24">
        <v>20</v>
      </c>
      <c r="M75" s="7">
        <v>22</v>
      </c>
      <c r="N75" s="39">
        <f t="shared" si="3"/>
        <v>21</v>
      </c>
      <c r="O75" s="40">
        <f t="shared" si="5"/>
        <v>45071</v>
      </c>
      <c r="P75" s="41">
        <f t="shared" si="4"/>
        <v>45096</v>
      </c>
      <c r="Q75" s="64" t="s">
        <v>73</v>
      </c>
      <c r="R75" s="65" t="s">
        <v>57</v>
      </c>
    </row>
    <row r="76" spans="1:18">
      <c r="A76" t="s">
        <v>175</v>
      </c>
      <c r="B76" s="21">
        <v>45091</v>
      </c>
      <c r="C76" s="52" t="s">
        <v>161</v>
      </c>
      <c r="D76" s="6">
        <v>5</v>
      </c>
      <c r="H76" t="s">
        <v>39</v>
      </c>
      <c r="K76" s="24">
        <v>24</v>
      </c>
      <c r="L76" s="24"/>
      <c r="N76" s="39">
        <v>24</v>
      </c>
      <c r="O76" s="40">
        <f t="shared" si="5"/>
        <v>45068</v>
      </c>
      <c r="P76" s="41">
        <f t="shared" si="4"/>
        <v>45093</v>
      </c>
      <c r="Q76" s="64" t="s">
        <v>176</v>
      </c>
      <c r="R76" s="65" t="s">
        <v>71</v>
      </c>
    </row>
    <row r="77" spans="1:18">
      <c r="A77" t="s">
        <v>177</v>
      </c>
      <c r="B77" s="21">
        <v>45091</v>
      </c>
      <c r="C77" s="52" t="s">
        <v>161</v>
      </c>
      <c r="D77" s="6">
        <v>4</v>
      </c>
      <c r="E77">
        <v>90</v>
      </c>
      <c r="F77">
        <v>90</v>
      </c>
      <c r="G77" s="7">
        <v>90</v>
      </c>
      <c r="K77" s="24">
        <v>10</v>
      </c>
      <c r="L77" s="24">
        <v>10</v>
      </c>
      <c r="M77" s="7">
        <v>10</v>
      </c>
      <c r="N77" s="39">
        <f t="shared" si="3"/>
        <v>10</v>
      </c>
      <c r="O77" s="40">
        <f t="shared" si="5"/>
        <v>45082</v>
      </c>
      <c r="P77" s="41">
        <f t="shared" si="4"/>
        <v>45107</v>
      </c>
      <c r="Q77" s="64" t="s">
        <v>73</v>
      </c>
      <c r="R77" s="65" t="s">
        <v>57</v>
      </c>
    </row>
    <row r="78" spans="1:18">
      <c r="A78" t="s">
        <v>178</v>
      </c>
      <c r="B78" s="21">
        <v>45091</v>
      </c>
      <c r="C78" s="52" t="s">
        <v>161</v>
      </c>
      <c r="D78" s="6">
        <v>7</v>
      </c>
      <c r="H78">
        <v>23</v>
      </c>
      <c r="I78">
        <v>28</v>
      </c>
      <c r="J78" s="7">
        <v>27</v>
      </c>
      <c r="K78" s="24">
        <v>16</v>
      </c>
      <c r="L78" s="24">
        <v>18</v>
      </c>
      <c r="M78" s="7">
        <v>17</v>
      </c>
      <c r="N78" s="39">
        <f t="shared" si="3"/>
        <v>17</v>
      </c>
      <c r="O78" s="40">
        <f t="shared" si="5"/>
        <v>45075</v>
      </c>
      <c r="P78" s="41">
        <f t="shared" si="4"/>
        <v>45100</v>
      </c>
      <c r="Q78" s="64" t="s">
        <v>88</v>
      </c>
      <c r="R78" s="65" t="s">
        <v>71</v>
      </c>
    </row>
    <row r="79" spans="1:18">
      <c r="A79" t="s">
        <v>179</v>
      </c>
      <c r="B79" s="21">
        <v>45091</v>
      </c>
      <c r="C79" s="52" t="s">
        <v>161</v>
      </c>
      <c r="D79" s="6">
        <v>4</v>
      </c>
      <c r="H79">
        <v>35</v>
      </c>
      <c r="I79">
        <v>37</v>
      </c>
      <c r="J79" s="7">
        <v>36</v>
      </c>
      <c r="K79" s="24">
        <v>21</v>
      </c>
      <c r="L79" s="24">
        <v>22</v>
      </c>
      <c r="M79" s="7">
        <v>21</v>
      </c>
      <c r="N79" s="39">
        <f t="shared" si="3"/>
        <v>21</v>
      </c>
      <c r="O79" s="40">
        <f t="shared" si="5"/>
        <v>45071</v>
      </c>
      <c r="P79" s="41">
        <f t="shared" si="4"/>
        <v>45096</v>
      </c>
      <c r="Q79" s="64" t="s">
        <v>136</v>
      </c>
      <c r="R79" s="65" t="s">
        <v>57</v>
      </c>
    </row>
    <row r="80" spans="1:18">
      <c r="A80" t="s">
        <v>180</v>
      </c>
      <c r="B80" s="21">
        <v>45091</v>
      </c>
      <c r="C80" s="52" t="s">
        <v>161</v>
      </c>
      <c r="D80" s="6">
        <v>4</v>
      </c>
      <c r="H80">
        <v>34</v>
      </c>
      <c r="I80">
        <v>31</v>
      </c>
      <c r="J80" s="7">
        <v>29</v>
      </c>
      <c r="K80" s="24">
        <v>20</v>
      </c>
      <c r="L80" s="24">
        <v>19</v>
      </c>
      <c r="M80" s="7">
        <v>18</v>
      </c>
      <c r="N80" s="39">
        <f t="shared" si="3"/>
        <v>19</v>
      </c>
      <c r="O80" s="40">
        <f t="shared" si="5"/>
        <v>45073</v>
      </c>
      <c r="P80" s="41">
        <f t="shared" si="4"/>
        <v>45098</v>
      </c>
      <c r="Q80" s="64" t="s">
        <v>181</v>
      </c>
      <c r="R80" s="65" t="s">
        <v>57</v>
      </c>
    </row>
    <row r="81" spans="1:18">
      <c r="A81" t="s">
        <v>182</v>
      </c>
      <c r="B81" s="21">
        <v>45091</v>
      </c>
      <c r="C81" s="52" t="s">
        <v>161</v>
      </c>
      <c r="D81" s="6">
        <v>5</v>
      </c>
      <c r="H81">
        <v>30</v>
      </c>
      <c r="I81">
        <v>29</v>
      </c>
      <c r="J81" s="7">
        <v>31</v>
      </c>
      <c r="K81" s="24">
        <v>19</v>
      </c>
      <c r="L81" s="24">
        <v>18</v>
      </c>
      <c r="M81" s="7">
        <v>19</v>
      </c>
      <c r="N81" s="39">
        <f t="shared" si="3"/>
        <v>19</v>
      </c>
      <c r="O81" s="40">
        <f t="shared" si="5"/>
        <v>45073</v>
      </c>
      <c r="P81" s="41">
        <f t="shared" si="4"/>
        <v>45098</v>
      </c>
      <c r="Q81" s="64" t="s">
        <v>128</v>
      </c>
      <c r="R81" s="65" t="s">
        <v>71</v>
      </c>
    </row>
    <row r="82" spans="1:18">
      <c r="A82" t="s">
        <v>183</v>
      </c>
      <c r="B82" s="21">
        <v>45091</v>
      </c>
      <c r="C82" s="52" t="s">
        <v>161</v>
      </c>
      <c r="D82" s="6">
        <v>5</v>
      </c>
      <c r="H82">
        <v>32</v>
      </c>
      <c r="I82">
        <v>33</v>
      </c>
      <c r="J82" s="7">
        <v>34</v>
      </c>
      <c r="K82" s="24">
        <v>19</v>
      </c>
      <c r="L82" s="24">
        <v>20</v>
      </c>
      <c r="M82" s="7">
        <v>20</v>
      </c>
      <c r="N82" s="39">
        <f t="shared" si="3"/>
        <v>20</v>
      </c>
      <c r="O82" s="40">
        <f t="shared" si="5"/>
        <v>45072</v>
      </c>
      <c r="P82" s="41">
        <f t="shared" si="4"/>
        <v>45097</v>
      </c>
      <c r="Q82" s="64" t="s">
        <v>184</v>
      </c>
      <c r="R82" s="65" t="s">
        <v>71</v>
      </c>
    </row>
    <row r="83" spans="1:18">
      <c r="A83" t="s">
        <v>185</v>
      </c>
      <c r="B83" s="21">
        <v>45091</v>
      </c>
      <c r="C83" s="52" t="s">
        <v>161</v>
      </c>
      <c r="D83" s="6">
        <v>3</v>
      </c>
      <c r="H83">
        <v>36</v>
      </c>
      <c r="I83">
        <v>36</v>
      </c>
      <c r="J83" s="7">
        <v>37</v>
      </c>
      <c r="K83" s="24">
        <v>21</v>
      </c>
      <c r="L83" s="24">
        <v>21</v>
      </c>
      <c r="M83" s="7">
        <v>22</v>
      </c>
      <c r="N83" s="39">
        <f t="shared" si="3"/>
        <v>21</v>
      </c>
      <c r="O83" s="40">
        <f t="shared" si="5"/>
        <v>45071</v>
      </c>
      <c r="P83" s="41">
        <f t="shared" si="4"/>
        <v>45096</v>
      </c>
      <c r="Q83" s="64" t="s">
        <v>73</v>
      </c>
      <c r="R83" s="65" t="s">
        <v>57</v>
      </c>
    </row>
    <row r="84" spans="1:18">
      <c r="A84" t="s">
        <v>186</v>
      </c>
      <c r="B84" s="21">
        <v>45091</v>
      </c>
      <c r="C84" s="52" t="s">
        <v>161</v>
      </c>
      <c r="D84" s="6">
        <v>4</v>
      </c>
      <c r="E84">
        <v>45</v>
      </c>
      <c r="F84">
        <v>45</v>
      </c>
      <c r="G84" s="7">
        <v>45</v>
      </c>
      <c r="K84" s="24">
        <v>6</v>
      </c>
      <c r="L84" s="24">
        <v>6</v>
      </c>
      <c r="M84" s="7">
        <v>6</v>
      </c>
      <c r="N84" s="39">
        <f t="shared" si="3"/>
        <v>6</v>
      </c>
      <c r="O84" s="40">
        <f t="shared" si="5"/>
        <v>45086</v>
      </c>
      <c r="P84" s="41">
        <f t="shared" si="4"/>
        <v>45111</v>
      </c>
      <c r="Q84" s="64" t="s">
        <v>88</v>
      </c>
      <c r="R84" s="65" t="s">
        <v>57</v>
      </c>
    </row>
    <row r="85" spans="1:18">
      <c r="A85" t="s">
        <v>187</v>
      </c>
      <c r="B85" s="21">
        <v>45091</v>
      </c>
      <c r="C85" s="52" t="s">
        <v>161</v>
      </c>
      <c r="D85" s="6">
        <v>3</v>
      </c>
      <c r="H85">
        <v>24</v>
      </c>
      <c r="I85" t="s">
        <v>42</v>
      </c>
      <c r="J85" s="7">
        <v>25</v>
      </c>
      <c r="K85" s="24">
        <v>16</v>
      </c>
      <c r="L85" s="24">
        <v>11</v>
      </c>
      <c r="M85" s="7">
        <v>16</v>
      </c>
      <c r="N85" s="39">
        <f t="shared" si="3"/>
        <v>14</v>
      </c>
      <c r="O85" s="40">
        <f t="shared" si="5"/>
        <v>45078</v>
      </c>
      <c r="P85" s="41">
        <f t="shared" si="4"/>
        <v>45103</v>
      </c>
      <c r="Q85" s="64" t="s">
        <v>188</v>
      </c>
      <c r="R85" s="65" t="s">
        <v>71</v>
      </c>
    </row>
    <row r="86" spans="1:18">
      <c r="A86" t="s">
        <v>189</v>
      </c>
      <c r="B86" s="21">
        <v>45091</v>
      </c>
      <c r="C86" s="52" t="s">
        <v>161</v>
      </c>
      <c r="D86" s="6">
        <v>4</v>
      </c>
      <c r="H86">
        <v>28</v>
      </c>
      <c r="I86">
        <v>24</v>
      </c>
      <c r="J86" s="7">
        <v>25</v>
      </c>
      <c r="K86" s="24">
        <v>18</v>
      </c>
      <c r="L86" s="24">
        <v>16</v>
      </c>
      <c r="M86" s="7">
        <v>16</v>
      </c>
      <c r="N86" s="39">
        <f t="shared" si="3"/>
        <v>17</v>
      </c>
      <c r="O86" s="40">
        <f t="shared" si="5"/>
        <v>45075</v>
      </c>
      <c r="P86" s="41">
        <f t="shared" si="4"/>
        <v>45100</v>
      </c>
      <c r="Q86" s="64" t="s">
        <v>96</v>
      </c>
      <c r="R86" s="65" t="s">
        <v>71</v>
      </c>
    </row>
    <row r="87" spans="1:18">
      <c r="A87" t="s">
        <v>190</v>
      </c>
      <c r="B87" s="21">
        <v>45091</v>
      </c>
      <c r="C87" s="52" t="s">
        <v>161</v>
      </c>
      <c r="D87" s="6">
        <v>5</v>
      </c>
      <c r="H87">
        <v>29</v>
      </c>
      <c r="I87">
        <v>33</v>
      </c>
      <c r="J87" s="7">
        <v>35</v>
      </c>
      <c r="K87" s="24">
        <v>18</v>
      </c>
      <c r="L87" s="24">
        <v>20</v>
      </c>
      <c r="M87" s="7">
        <v>21</v>
      </c>
      <c r="N87" s="39">
        <f t="shared" ref="N87:N154" si="6">ROUND((K87+L87+M87)/3,0)</f>
        <v>20</v>
      </c>
      <c r="O87" s="40">
        <f t="shared" ref="O87:O154" si="7">B87-N87+1</f>
        <v>45072</v>
      </c>
      <c r="P87" s="41">
        <f t="shared" ref="P87:P154" si="8">O87+25</f>
        <v>45097</v>
      </c>
      <c r="Q87" s="64" t="s">
        <v>165</v>
      </c>
      <c r="R87" s="65" t="s">
        <v>57</v>
      </c>
    </row>
    <row r="88" spans="1:18">
      <c r="A88" t="s">
        <v>191</v>
      </c>
      <c r="B88" s="21">
        <v>45091</v>
      </c>
      <c r="C88" s="52" t="s">
        <v>161</v>
      </c>
      <c r="D88" s="6">
        <v>4</v>
      </c>
      <c r="H88">
        <v>27</v>
      </c>
      <c r="I88">
        <v>34</v>
      </c>
      <c r="J88" s="7">
        <v>31</v>
      </c>
      <c r="K88" s="24">
        <v>17</v>
      </c>
      <c r="L88" s="24">
        <v>20</v>
      </c>
      <c r="M88" s="7">
        <v>19</v>
      </c>
      <c r="N88" s="39">
        <f t="shared" si="6"/>
        <v>19</v>
      </c>
      <c r="O88" s="40">
        <f t="shared" si="7"/>
        <v>45073</v>
      </c>
      <c r="P88" s="41">
        <f t="shared" si="8"/>
        <v>45098</v>
      </c>
      <c r="Q88" s="64" t="s">
        <v>128</v>
      </c>
      <c r="R88" s="65" t="s">
        <v>71</v>
      </c>
    </row>
    <row r="89" spans="1:18">
      <c r="A89" t="s">
        <v>192</v>
      </c>
      <c r="B89" s="21">
        <v>45091</v>
      </c>
      <c r="C89" s="52" t="s">
        <v>161</v>
      </c>
      <c r="D89" s="6">
        <v>3</v>
      </c>
      <c r="H89">
        <v>35</v>
      </c>
      <c r="I89">
        <v>36</v>
      </c>
      <c r="J89" s="7">
        <v>36</v>
      </c>
      <c r="K89" s="24">
        <v>21</v>
      </c>
      <c r="L89" s="24">
        <v>21</v>
      </c>
      <c r="M89" s="7">
        <v>21</v>
      </c>
      <c r="N89" s="39">
        <f t="shared" si="6"/>
        <v>21</v>
      </c>
      <c r="O89" s="40">
        <f t="shared" si="7"/>
        <v>45071</v>
      </c>
      <c r="P89" s="41">
        <f t="shared" si="8"/>
        <v>45096</v>
      </c>
      <c r="Q89" s="64" t="s">
        <v>96</v>
      </c>
      <c r="R89" s="65" t="s">
        <v>67</v>
      </c>
    </row>
    <row r="90" spans="1:18">
      <c r="A90" t="s">
        <v>193</v>
      </c>
      <c r="B90" s="21">
        <v>45091</v>
      </c>
      <c r="C90" s="52" t="s">
        <v>161</v>
      </c>
      <c r="D90" s="6">
        <v>4</v>
      </c>
      <c r="H90">
        <v>20</v>
      </c>
      <c r="I90">
        <v>21</v>
      </c>
      <c r="J90" s="7">
        <v>21</v>
      </c>
      <c r="K90" s="24">
        <v>14</v>
      </c>
      <c r="L90" s="24">
        <v>15</v>
      </c>
      <c r="M90" s="7">
        <v>15</v>
      </c>
      <c r="N90" s="39">
        <f t="shared" si="6"/>
        <v>15</v>
      </c>
      <c r="O90" s="40">
        <f t="shared" si="7"/>
        <v>45077</v>
      </c>
      <c r="P90" s="41">
        <f t="shared" si="8"/>
        <v>45102</v>
      </c>
      <c r="Q90" s="64" t="s">
        <v>96</v>
      </c>
      <c r="R90" s="65" t="s">
        <v>71</v>
      </c>
    </row>
    <row r="91" spans="1:18">
      <c r="A91" t="s">
        <v>194</v>
      </c>
      <c r="B91" s="21">
        <v>45091</v>
      </c>
      <c r="C91" s="52" t="s">
        <v>161</v>
      </c>
      <c r="D91" s="6">
        <v>3</v>
      </c>
      <c r="H91" t="s">
        <v>195</v>
      </c>
      <c r="I91" t="s">
        <v>30</v>
      </c>
      <c r="J91" s="7" t="s">
        <v>196</v>
      </c>
      <c r="K91" s="24">
        <v>25</v>
      </c>
      <c r="L91" s="24"/>
      <c r="N91" s="39">
        <v>25</v>
      </c>
      <c r="O91" s="40">
        <f t="shared" si="7"/>
        <v>45067</v>
      </c>
      <c r="P91" s="41">
        <f t="shared" si="8"/>
        <v>45092</v>
      </c>
      <c r="Q91" s="64" t="s">
        <v>155</v>
      </c>
      <c r="R91" s="65" t="s">
        <v>71</v>
      </c>
    </row>
    <row r="92" spans="1:18">
      <c r="A92" t="s">
        <v>197</v>
      </c>
      <c r="B92" s="21">
        <v>45091</v>
      </c>
      <c r="C92" s="52" t="s">
        <v>161</v>
      </c>
      <c r="D92" s="6">
        <v>4</v>
      </c>
      <c r="H92">
        <v>37</v>
      </c>
      <c r="I92">
        <v>38</v>
      </c>
      <c r="J92" s="7">
        <v>37</v>
      </c>
      <c r="K92" s="24">
        <v>22</v>
      </c>
      <c r="L92" s="24">
        <v>22</v>
      </c>
      <c r="M92" s="7">
        <v>22</v>
      </c>
      <c r="N92" s="39">
        <f t="shared" si="6"/>
        <v>22</v>
      </c>
      <c r="O92" s="40">
        <f t="shared" si="7"/>
        <v>45070</v>
      </c>
      <c r="P92" s="41">
        <f t="shared" si="8"/>
        <v>45095</v>
      </c>
      <c r="Q92" s="64" t="s">
        <v>198</v>
      </c>
      <c r="R92" s="65" t="s">
        <v>57</v>
      </c>
    </row>
    <row r="93" spans="1:18">
      <c r="A93" t="s">
        <v>199</v>
      </c>
      <c r="B93" s="21">
        <v>45091</v>
      </c>
      <c r="C93" s="52" t="s">
        <v>161</v>
      </c>
      <c r="D93" s="6">
        <v>5</v>
      </c>
      <c r="H93">
        <v>35</v>
      </c>
      <c r="I93">
        <v>34</v>
      </c>
      <c r="J93" s="7">
        <v>34</v>
      </c>
      <c r="K93" s="24">
        <v>21</v>
      </c>
      <c r="L93" s="24">
        <v>20</v>
      </c>
      <c r="M93" s="7">
        <v>20</v>
      </c>
      <c r="N93" s="39">
        <f t="shared" si="6"/>
        <v>20</v>
      </c>
      <c r="O93" s="40">
        <f t="shared" si="7"/>
        <v>45072</v>
      </c>
      <c r="P93" s="41">
        <f t="shared" si="8"/>
        <v>45097</v>
      </c>
      <c r="Q93" s="64" t="s">
        <v>73</v>
      </c>
      <c r="R93" s="65" t="s">
        <v>57</v>
      </c>
    </row>
    <row r="94" spans="1:18">
      <c r="A94" t="s">
        <v>200</v>
      </c>
      <c r="B94" s="21">
        <v>45091</v>
      </c>
      <c r="C94" s="52" t="s">
        <v>161</v>
      </c>
      <c r="D94" s="6">
        <v>6</v>
      </c>
      <c r="H94">
        <v>38</v>
      </c>
      <c r="I94" t="s">
        <v>39</v>
      </c>
      <c r="J94" s="7" t="s">
        <v>39</v>
      </c>
      <c r="K94" s="24">
        <v>22</v>
      </c>
      <c r="L94" s="24">
        <v>24</v>
      </c>
      <c r="M94" s="7">
        <v>24</v>
      </c>
      <c r="N94" s="39">
        <f t="shared" si="6"/>
        <v>23</v>
      </c>
      <c r="O94" s="40">
        <f t="shared" si="7"/>
        <v>45069</v>
      </c>
      <c r="P94" s="41">
        <f t="shared" si="8"/>
        <v>45094</v>
      </c>
      <c r="Q94" s="64" t="s">
        <v>201</v>
      </c>
      <c r="R94" s="65" t="s">
        <v>57</v>
      </c>
    </row>
    <row r="95" spans="1:18">
      <c r="A95" t="s">
        <v>202</v>
      </c>
      <c r="B95" s="21">
        <v>45091</v>
      </c>
      <c r="C95" s="52" t="s">
        <v>161</v>
      </c>
      <c r="D95" s="6">
        <v>4</v>
      </c>
      <c r="H95">
        <v>37</v>
      </c>
      <c r="I95" t="s">
        <v>39</v>
      </c>
      <c r="J95" s="7">
        <v>44</v>
      </c>
      <c r="K95" s="24">
        <v>22</v>
      </c>
      <c r="L95" s="24">
        <v>24</v>
      </c>
      <c r="M95" s="7">
        <v>23</v>
      </c>
      <c r="N95" s="39">
        <f t="shared" si="6"/>
        <v>23</v>
      </c>
      <c r="O95" s="40">
        <f t="shared" si="7"/>
        <v>45069</v>
      </c>
      <c r="P95" s="41">
        <f t="shared" si="8"/>
        <v>45094</v>
      </c>
      <c r="Q95" s="64" t="s">
        <v>88</v>
      </c>
      <c r="R95" s="65" t="s">
        <v>57</v>
      </c>
    </row>
    <row r="96" spans="1:18">
      <c r="A96" t="s">
        <v>203</v>
      </c>
      <c r="B96" s="21">
        <v>45091</v>
      </c>
      <c r="C96" s="52" t="s">
        <v>161</v>
      </c>
      <c r="D96" s="6">
        <v>7</v>
      </c>
      <c r="H96">
        <v>36</v>
      </c>
      <c r="I96">
        <v>39</v>
      </c>
      <c r="J96" s="7">
        <v>34</v>
      </c>
      <c r="K96" s="24">
        <v>21</v>
      </c>
      <c r="L96" s="24">
        <v>22</v>
      </c>
      <c r="M96" s="7">
        <v>20</v>
      </c>
      <c r="N96" s="39">
        <f t="shared" si="6"/>
        <v>21</v>
      </c>
      <c r="O96" s="40">
        <f t="shared" si="7"/>
        <v>45071</v>
      </c>
      <c r="P96" s="41">
        <f t="shared" si="8"/>
        <v>45096</v>
      </c>
      <c r="Q96" s="64" t="s">
        <v>112</v>
      </c>
      <c r="R96" s="65" t="s">
        <v>71</v>
      </c>
    </row>
    <row r="97" spans="1:18">
      <c r="A97" t="s">
        <v>204</v>
      </c>
      <c r="B97" s="21">
        <v>45091</v>
      </c>
      <c r="C97" s="52" t="s">
        <v>161</v>
      </c>
      <c r="D97" s="6">
        <v>5</v>
      </c>
      <c r="H97">
        <v>32</v>
      </c>
      <c r="I97">
        <v>38</v>
      </c>
      <c r="J97" s="7">
        <v>39</v>
      </c>
      <c r="K97" s="24">
        <v>19</v>
      </c>
      <c r="L97" s="24">
        <v>22</v>
      </c>
      <c r="M97" s="7">
        <v>22</v>
      </c>
      <c r="N97" s="39">
        <f t="shared" si="6"/>
        <v>21</v>
      </c>
      <c r="O97" s="40">
        <f t="shared" si="7"/>
        <v>45071</v>
      </c>
      <c r="P97" s="41">
        <f t="shared" si="8"/>
        <v>45096</v>
      </c>
      <c r="Q97" s="64" t="s">
        <v>205</v>
      </c>
      <c r="R97" s="65" t="s">
        <v>57</v>
      </c>
    </row>
    <row r="98" spans="1:18">
      <c r="A98" t="s">
        <v>206</v>
      </c>
      <c r="B98" s="21">
        <v>45091</v>
      </c>
      <c r="C98" s="52" t="s">
        <v>161</v>
      </c>
      <c r="D98" s="6">
        <v>5</v>
      </c>
      <c r="E98">
        <v>90</v>
      </c>
      <c r="F98">
        <v>90</v>
      </c>
      <c r="G98" s="7">
        <v>90</v>
      </c>
      <c r="K98" s="24">
        <v>10</v>
      </c>
      <c r="L98" s="24">
        <v>10</v>
      </c>
      <c r="M98" s="7">
        <v>10</v>
      </c>
      <c r="N98" s="39">
        <f t="shared" si="6"/>
        <v>10</v>
      </c>
      <c r="O98" s="40">
        <f t="shared" si="7"/>
        <v>45082</v>
      </c>
      <c r="P98" s="41">
        <f t="shared" si="8"/>
        <v>45107</v>
      </c>
      <c r="Q98" s="64" t="s">
        <v>207</v>
      </c>
      <c r="R98" s="65" t="s">
        <v>57</v>
      </c>
    </row>
    <row r="99" spans="1:18">
      <c r="A99" t="s">
        <v>208</v>
      </c>
      <c r="B99" s="21">
        <v>45091</v>
      </c>
      <c r="C99" s="52" t="s">
        <v>161</v>
      </c>
      <c r="D99" s="6">
        <v>5</v>
      </c>
      <c r="H99">
        <v>29</v>
      </c>
      <c r="I99">
        <v>32</v>
      </c>
      <c r="J99" s="7">
        <v>34</v>
      </c>
      <c r="K99" s="24">
        <v>18</v>
      </c>
      <c r="L99" s="24">
        <v>19</v>
      </c>
      <c r="M99" s="7">
        <v>20</v>
      </c>
      <c r="N99" s="39">
        <f t="shared" si="6"/>
        <v>19</v>
      </c>
      <c r="O99" s="40">
        <f t="shared" si="7"/>
        <v>45073</v>
      </c>
      <c r="P99" s="41">
        <f t="shared" si="8"/>
        <v>45098</v>
      </c>
      <c r="Q99" s="64" t="s">
        <v>209</v>
      </c>
      <c r="R99" s="65" t="s">
        <v>57</v>
      </c>
    </row>
    <row r="100" spans="1:18">
      <c r="A100" t="s">
        <v>210</v>
      </c>
      <c r="B100" s="21">
        <v>45091</v>
      </c>
      <c r="C100" s="52" t="s">
        <v>161</v>
      </c>
      <c r="D100" s="6">
        <v>5</v>
      </c>
      <c r="E100">
        <v>90</v>
      </c>
      <c r="F100" t="s">
        <v>42</v>
      </c>
      <c r="J100" s="7">
        <v>20</v>
      </c>
      <c r="K100" s="24">
        <v>10</v>
      </c>
      <c r="L100" s="24">
        <v>11</v>
      </c>
      <c r="M100" s="7">
        <v>14</v>
      </c>
      <c r="N100" s="39">
        <f t="shared" si="6"/>
        <v>12</v>
      </c>
      <c r="O100" s="40">
        <f t="shared" si="7"/>
        <v>45080</v>
      </c>
      <c r="P100" s="41">
        <f t="shared" si="8"/>
        <v>45105</v>
      </c>
      <c r="Q100" s="64" t="s">
        <v>211</v>
      </c>
      <c r="R100" s="65" t="s">
        <v>57</v>
      </c>
    </row>
    <row r="101" spans="1:18">
      <c r="A101" t="s">
        <v>212</v>
      </c>
      <c r="B101" s="21">
        <v>45091</v>
      </c>
      <c r="C101" s="52" t="s">
        <v>161</v>
      </c>
      <c r="D101" s="6">
        <v>4</v>
      </c>
      <c r="H101">
        <v>26</v>
      </c>
      <c r="I101">
        <v>28</v>
      </c>
      <c r="J101" s="7">
        <v>29</v>
      </c>
      <c r="K101" s="24">
        <v>17</v>
      </c>
      <c r="L101" s="24">
        <v>18</v>
      </c>
      <c r="M101" s="7">
        <v>18</v>
      </c>
      <c r="N101" s="39">
        <f t="shared" si="6"/>
        <v>18</v>
      </c>
      <c r="O101" s="40">
        <f t="shared" si="7"/>
        <v>45074</v>
      </c>
      <c r="P101" s="41">
        <f t="shared" si="8"/>
        <v>45099</v>
      </c>
      <c r="Q101" s="64" t="s">
        <v>112</v>
      </c>
      <c r="R101" s="65" t="s">
        <v>71</v>
      </c>
    </row>
    <row r="102" spans="1:18">
      <c r="A102" t="s">
        <v>213</v>
      </c>
      <c r="B102" s="21">
        <v>45091</v>
      </c>
      <c r="C102" s="52" t="s">
        <v>161</v>
      </c>
      <c r="D102" s="6">
        <v>2</v>
      </c>
      <c r="H102">
        <v>24</v>
      </c>
      <c r="I102">
        <v>40</v>
      </c>
      <c r="K102" s="24">
        <v>16</v>
      </c>
      <c r="L102" s="24">
        <v>22</v>
      </c>
      <c r="N102" s="39">
        <f>ROUND((K102+L102)/2,0)</f>
        <v>19</v>
      </c>
      <c r="O102" s="40">
        <f t="shared" si="7"/>
        <v>45073</v>
      </c>
      <c r="P102" s="41">
        <f t="shared" si="8"/>
        <v>45098</v>
      </c>
      <c r="Q102" s="64" t="s">
        <v>136</v>
      </c>
      <c r="R102" s="65" t="s">
        <v>57</v>
      </c>
    </row>
    <row r="103" spans="1:18">
      <c r="A103" t="s">
        <v>214</v>
      </c>
      <c r="B103" s="21">
        <v>45091</v>
      </c>
      <c r="C103" s="52" t="s">
        <v>161</v>
      </c>
      <c r="D103" s="6">
        <v>3</v>
      </c>
      <c r="H103" t="s">
        <v>140</v>
      </c>
      <c r="I103" t="s">
        <v>30</v>
      </c>
      <c r="J103" s="7" t="s">
        <v>196</v>
      </c>
      <c r="K103" s="24">
        <v>25</v>
      </c>
      <c r="L103" s="24">
        <v>25</v>
      </c>
      <c r="M103" s="7">
        <v>25</v>
      </c>
      <c r="N103" s="39">
        <f t="shared" si="6"/>
        <v>25</v>
      </c>
      <c r="O103" s="40">
        <f t="shared" si="7"/>
        <v>45067</v>
      </c>
      <c r="P103" s="41">
        <f t="shared" si="8"/>
        <v>45092</v>
      </c>
      <c r="Q103" s="64" t="s">
        <v>136</v>
      </c>
      <c r="R103" s="65" t="s">
        <v>57</v>
      </c>
    </row>
    <row r="104" spans="1:18">
      <c r="A104" t="s">
        <v>215</v>
      </c>
      <c r="B104" s="21">
        <v>45091</v>
      </c>
      <c r="C104" s="52" t="s">
        <v>161</v>
      </c>
      <c r="D104" s="6">
        <v>3</v>
      </c>
      <c r="H104">
        <v>35</v>
      </c>
      <c r="I104">
        <v>38</v>
      </c>
      <c r="J104" s="7" t="s">
        <v>39</v>
      </c>
      <c r="K104" s="24">
        <v>21</v>
      </c>
      <c r="L104" s="24">
        <v>22</v>
      </c>
      <c r="M104" s="7">
        <v>24</v>
      </c>
      <c r="N104" s="39">
        <f t="shared" si="6"/>
        <v>22</v>
      </c>
      <c r="O104" s="40">
        <f t="shared" si="7"/>
        <v>45070</v>
      </c>
      <c r="P104" s="41">
        <f t="shared" si="8"/>
        <v>45095</v>
      </c>
      <c r="Q104" s="64" t="s">
        <v>88</v>
      </c>
      <c r="R104" s="65" t="s">
        <v>71</v>
      </c>
    </row>
    <row r="105" spans="1:18">
      <c r="A105" t="s">
        <v>216</v>
      </c>
      <c r="B105" s="21">
        <v>45091</v>
      </c>
      <c r="C105" s="52" t="s">
        <v>161</v>
      </c>
      <c r="D105" s="6">
        <v>5</v>
      </c>
      <c r="H105" t="s">
        <v>140</v>
      </c>
      <c r="I105" t="s">
        <v>39</v>
      </c>
      <c r="K105" s="24">
        <v>25</v>
      </c>
      <c r="L105" s="24">
        <v>24</v>
      </c>
      <c r="N105" s="39">
        <f>ROUND((K105+L105)/2,0)</f>
        <v>25</v>
      </c>
      <c r="O105" s="40">
        <f t="shared" si="7"/>
        <v>45067</v>
      </c>
      <c r="P105" s="41">
        <f t="shared" si="8"/>
        <v>45092</v>
      </c>
      <c r="Q105" s="64" t="s">
        <v>130</v>
      </c>
      <c r="R105" s="65" t="s">
        <v>57</v>
      </c>
    </row>
    <row r="106" spans="1:18">
      <c r="A106" t="s">
        <v>217</v>
      </c>
      <c r="B106" s="21">
        <v>45091</v>
      </c>
      <c r="C106" s="52" t="s">
        <v>161</v>
      </c>
      <c r="D106" s="6">
        <v>5</v>
      </c>
      <c r="E106">
        <v>90</v>
      </c>
      <c r="F106">
        <v>60</v>
      </c>
      <c r="G106" s="7">
        <v>90</v>
      </c>
      <c r="K106" s="24">
        <v>10</v>
      </c>
      <c r="L106" s="24">
        <v>7</v>
      </c>
      <c r="M106" s="7">
        <v>10</v>
      </c>
      <c r="N106" s="39">
        <f t="shared" si="6"/>
        <v>9</v>
      </c>
      <c r="O106" s="40">
        <f t="shared" si="7"/>
        <v>45083</v>
      </c>
      <c r="P106" s="41">
        <f t="shared" si="8"/>
        <v>45108</v>
      </c>
      <c r="Q106" s="64" t="s">
        <v>88</v>
      </c>
      <c r="R106" s="65" t="s">
        <v>71</v>
      </c>
    </row>
    <row r="107" spans="1:18">
      <c r="A107" t="s">
        <v>218</v>
      </c>
      <c r="B107" s="21">
        <v>45091</v>
      </c>
      <c r="C107" s="52" t="s">
        <v>161</v>
      </c>
      <c r="D107" s="6">
        <v>4</v>
      </c>
      <c r="E107">
        <v>80</v>
      </c>
      <c r="F107">
        <v>60</v>
      </c>
      <c r="G107" s="7">
        <v>60</v>
      </c>
      <c r="K107" s="24">
        <v>9</v>
      </c>
      <c r="L107" s="24">
        <v>7</v>
      </c>
      <c r="M107" s="7">
        <v>7</v>
      </c>
      <c r="N107" s="39">
        <f t="shared" si="6"/>
        <v>8</v>
      </c>
      <c r="O107" s="40">
        <f t="shared" si="7"/>
        <v>45084</v>
      </c>
      <c r="P107" s="41">
        <f t="shared" si="8"/>
        <v>45109</v>
      </c>
      <c r="Q107" s="64" t="s">
        <v>88</v>
      </c>
      <c r="R107" s="65" t="s">
        <v>67</v>
      </c>
    </row>
    <row r="108" spans="1:18">
      <c r="A108" t="s">
        <v>219</v>
      </c>
      <c r="B108" s="21">
        <v>45091</v>
      </c>
      <c r="C108" s="52" t="s">
        <v>161</v>
      </c>
      <c r="D108" s="6">
        <v>5</v>
      </c>
      <c r="H108" t="s">
        <v>39</v>
      </c>
      <c r="K108" s="24">
        <v>24</v>
      </c>
      <c r="L108" s="24"/>
      <c r="N108" s="39">
        <v>24</v>
      </c>
      <c r="O108" s="40">
        <f t="shared" si="7"/>
        <v>45068</v>
      </c>
      <c r="P108" s="41">
        <f t="shared" si="8"/>
        <v>45093</v>
      </c>
      <c r="Q108" s="64" t="s">
        <v>88</v>
      </c>
      <c r="R108" s="65" t="s">
        <v>71</v>
      </c>
    </row>
    <row r="109" spans="1:18">
      <c r="A109" t="s">
        <v>220</v>
      </c>
      <c r="B109" s="21">
        <v>45091</v>
      </c>
      <c r="C109" s="52" t="s">
        <v>161</v>
      </c>
      <c r="D109" s="6">
        <v>4</v>
      </c>
      <c r="H109">
        <v>32</v>
      </c>
      <c r="I109">
        <v>35</v>
      </c>
      <c r="J109" s="7">
        <v>37</v>
      </c>
      <c r="K109" s="24">
        <v>19</v>
      </c>
      <c r="L109" s="24">
        <v>21</v>
      </c>
      <c r="M109" s="7">
        <v>22</v>
      </c>
      <c r="N109" s="39">
        <f t="shared" si="6"/>
        <v>21</v>
      </c>
      <c r="O109" s="40">
        <f t="shared" si="7"/>
        <v>45071</v>
      </c>
      <c r="P109" s="41">
        <f t="shared" si="8"/>
        <v>45096</v>
      </c>
      <c r="Q109" s="64" t="s">
        <v>184</v>
      </c>
      <c r="R109" s="65" t="s">
        <v>67</v>
      </c>
    </row>
    <row r="110" spans="1:18">
      <c r="A110" t="s">
        <v>221</v>
      </c>
      <c r="B110" s="21">
        <v>45088</v>
      </c>
      <c r="C110" s="31" t="s">
        <v>222</v>
      </c>
      <c r="D110" s="6">
        <v>5</v>
      </c>
      <c r="H110">
        <v>20</v>
      </c>
      <c r="I110">
        <v>18</v>
      </c>
      <c r="J110" s="7">
        <v>25</v>
      </c>
      <c r="K110" s="24">
        <v>14</v>
      </c>
      <c r="L110" s="24">
        <v>14</v>
      </c>
      <c r="M110" s="7">
        <v>16</v>
      </c>
      <c r="N110" s="39">
        <f t="shared" si="6"/>
        <v>15</v>
      </c>
      <c r="O110" s="40">
        <f t="shared" si="7"/>
        <v>45074</v>
      </c>
      <c r="P110" s="41">
        <f t="shared" si="8"/>
        <v>45099</v>
      </c>
      <c r="Q110" s="64" t="s">
        <v>165</v>
      </c>
      <c r="R110" s="65" t="s">
        <v>57</v>
      </c>
    </row>
    <row r="111" spans="1:16">
      <c r="A111" t="s">
        <v>223</v>
      </c>
      <c r="B111" s="21">
        <v>45088</v>
      </c>
      <c r="C111" s="31" t="s">
        <v>222</v>
      </c>
      <c r="D111" s="6">
        <v>4</v>
      </c>
      <c r="H111">
        <v>33</v>
      </c>
      <c r="I111">
        <v>26</v>
      </c>
      <c r="J111" s="7">
        <v>34</v>
      </c>
      <c r="K111" s="24">
        <v>20</v>
      </c>
      <c r="L111" s="24">
        <v>17</v>
      </c>
      <c r="M111" s="7">
        <v>20</v>
      </c>
      <c r="N111" s="39">
        <f t="shared" si="6"/>
        <v>19</v>
      </c>
      <c r="O111" s="40">
        <f t="shared" si="7"/>
        <v>45070</v>
      </c>
      <c r="P111" s="41">
        <f t="shared" si="8"/>
        <v>45095</v>
      </c>
    </row>
    <row r="112" spans="1:18">
      <c r="A112" t="s">
        <v>224</v>
      </c>
      <c r="B112" s="21">
        <v>45088</v>
      </c>
      <c r="C112" s="31" t="s">
        <v>222</v>
      </c>
      <c r="D112" s="6">
        <v>5</v>
      </c>
      <c r="E112">
        <v>45</v>
      </c>
      <c r="F112">
        <v>90</v>
      </c>
      <c r="G112" s="7">
        <v>60</v>
      </c>
      <c r="H112" t="s">
        <v>42</v>
      </c>
      <c r="K112" s="24">
        <v>6</v>
      </c>
      <c r="L112" s="24">
        <v>10</v>
      </c>
      <c r="M112" s="7">
        <v>7</v>
      </c>
      <c r="N112" s="39">
        <f>ROUND((K112+L112+M112+11)/4,0)</f>
        <v>9</v>
      </c>
      <c r="O112" s="40">
        <f t="shared" si="7"/>
        <v>45080</v>
      </c>
      <c r="P112" s="41">
        <f t="shared" si="8"/>
        <v>45105</v>
      </c>
      <c r="Q112" s="64" t="s">
        <v>83</v>
      </c>
      <c r="R112" s="65" t="s">
        <v>57</v>
      </c>
    </row>
    <row r="113" spans="1:18">
      <c r="A113" t="s">
        <v>225</v>
      </c>
      <c r="B113" s="21">
        <v>45088</v>
      </c>
      <c r="C113" s="31" t="s">
        <v>222</v>
      </c>
      <c r="D113" s="6">
        <v>5</v>
      </c>
      <c r="H113">
        <v>36</v>
      </c>
      <c r="I113">
        <v>35</v>
      </c>
      <c r="J113" s="7">
        <v>36</v>
      </c>
      <c r="K113" s="24">
        <v>21</v>
      </c>
      <c r="L113" s="24">
        <v>21</v>
      </c>
      <c r="M113" s="7">
        <v>21</v>
      </c>
      <c r="N113" s="39">
        <f t="shared" si="6"/>
        <v>21</v>
      </c>
      <c r="O113" s="40">
        <f t="shared" si="7"/>
        <v>45068</v>
      </c>
      <c r="P113" s="41">
        <f t="shared" si="8"/>
        <v>45093</v>
      </c>
      <c r="Q113" s="64" t="s">
        <v>226</v>
      </c>
      <c r="R113" s="65" t="s">
        <v>57</v>
      </c>
    </row>
    <row r="114" spans="1:18">
      <c r="A114" t="s">
        <v>227</v>
      </c>
      <c r="B114" s="21">
        <v>45088</v>
      </c>
      <c r="C114" s="31" t="s">
        <v>222</v>
      </c>
      <c r="D114" s="6">
        <v>5</v>
      </c>
      <c r="H114">
        <v>32</v>
      </c>
      <c r="I114">
        <v>35</v>
      </c>
      <c r="J114" s="7">
        <v>35</v>
      </c>
      <c r="K114" s="24">
        <v>19</v>
      </c>
      <c r="L114" s="24">
        <v>21</v>
      </c>
      <c r="M114" s="7">
        <v>21</v>
      </c>
      <c r="N114" s="39">
        <f t="shared" si="6"/>
        <v>20</v>
      </c>
      <c r="O114" s="40">
        <f t="shared" si="7"/>
        <v>45069</v>
      </c>
      <c r="P114" s="41">
        <f t="shared" si="8"/>
        <v>45094</v>
      </c>
      <c r="Q114" s="64" t="s">
        <v>60</v>
      </c>
      <c r="R114" s="65" t="s">
        <v>57</v>
      </c>
    </row>
    <row r="115" spans="1:18">
      <c r="A115" t="s">
        <v>228</v>
      </c>
      <c r="B115" s="21">
        <v>45088</v>
      </c>
      <c r="C115" s="31" t="s">
        <v>222</v>
      </c>
      <c r="D115" s="6">
        <v>6</v>
      </c>
      <c r="H115">
        <v>29</v>
      </c>
      <c r="I115">
        <v>32</v>
      </c>
      <c r="J115" s="7">
        <v>34</v>
      </c>
      <c r="K115" s="24">
        <v>18</v>
      </c>
      <c r="L115" s="24">
        <v>19</v>
      </c>
      <c r="M115" s="7">
        <v>20</v>
      </c>
      <c r="N115" s="39">
        <f t="shared" si="6"/>
        <v>19</v>
      </c>
      <c r="O115" s="40">
        <f t="shared" si="7"/>
        <v>45070</v>
      </c>
      <c r="P115" s="41">
        <f t="shared" si="8"/>
        <v>45095</v>
      </c>
      <c r="Q115" s="64" t="s">
        <v>73</v>
      </c>
      <c r="R115" s="65" t="s">
        <v>57</v>
      </c>
    </row>
    <row r="116" spans="1:18">
      <c r="A116" t="s">
        <v>229</v>
      </c>
      <c r="B116" s="21">
        <v>45088</v>
      </c>
      <c r="C116" s="31" t="s">
        <v>222</v>
      </c>
      <c r="D116" s="6">
        <v>5</v>
      </c>
      <c r="H116">
        <v>40</v>
      </c>
      <c r="I116">
        <v>43</v>
      </c>
      <c r="J116" s="7">
        <v>38</v>
      </c>
      <c r="K116" s="24">
        <v>22</v>
      </c>
      <c r="L116" s="24">
        <v>23</v>
      </c>
      <c r="M116" s="7">
        <v>22</v>
      </c>
      <c r="N116" s="39">
        <f t="shared" si="6"/>
        <v>22</v>
      </c>
      <c r="O116" s="40">
        <f t="shared" si="7"/>
        <v>45067</v>
      </c>
      <c r="P116" s="41">
        <f t="shared" si="8"/>
        <v>45092</v>
      </c>
      <c r="Q116" s="64" t="s">
        <v>83</v>
      </c>
      <c r="R116" s="65" t="s">
        <v>57</v>
      </c>
    </row>
    <row r="117" spans="1:18">
      <c r="A117" t="s">
        <v>230</v>
      </c>
      <c r="B117" s="21">
        <v>45092</v>
      </c>
      <c r="C117" s="52" t="s">
        <v>231</v>
      </c>
      <c r="D117" s="6">
        <v>6</v>
      </c>
      <c r="H117">
        <v>35</v>
      </c>
      <c r="I117">
        <v>37</v>
      </c>
      <c r="J117" s="7">
        <v>38</v>
      </c>
      <c r="K117" s="24">
        <v>21</v>
      </c>
      <c r="L117" s="24">
        <v>22</v>
      </c>
      <c r="M117" s="7">
        <v>22</v>
      </c>
      <c r="N117" s="39">
        <f t="shared" si="6"/>
        <v>22</v>
      </c>
      <c r="O117" s="40">
        <f t="shared" si="7"/>
        <v>45071</v>
      </c>
      <c r="P117" s="41">
        <f t="shared" si="8"/>
        <v>45096</v>
      </c>
      <c r="Q117" s="64" t="s">
        <v>128</v>
      </c>
      <c r="R117" s="65" t="s">
        <v>71</v>
      </c>
    </row>
    <row r="118" spans="1:18">
      <c r="A118" t="s">
        <v>232</v>
      </c>
      <c r="B118" s="21">
        <v>45092</v>
      </c>
      <c r="C118" s="52" t="s">
        <v>231</v>
      </c>
      <c r="D118" s="6">
        <v>5</v>
      </c>
      <c r="H118">
        <v>39</v>
      </c>
      <c r="I118">
        <v>38</v>
      </c>
      <c r="J118" s="7">
        <v>35</v>
      </c>
      <c r="K118" s="24">
        <v>22</v>
      </c>
      <c r="L118" s="24">
        <v>22</v>
      </c>
      <c r="M118" s="7">
        <v>21</v>
      </c>
      <c r="N118" s="39">
        <f t="shared" si="6"/>
        <v>22</v>
      </c>
      <c r="O118" s="40">
        <f t="shared" si="7"/>
        <v>45071</v>
      </c>
      <c r="P118" s="41">
        <f t="shared" si="8"/>
        <v>45096</v>
      </c>
      <c r="Q118" s="64" t="s">
        <v>128</v>
      </c>
      <c r="R118" s="65" t="s">
        <v>71</v>
      </c>
    </row>
    <row r="119" spans="1:18">
      <c r="A119" t="s">
        <v>233</v>
      </c>
      <c r="B119" s="21">
        <v>45092</v>
      </c>
      <c r="C119" s="52" t="s">
        <v>231</v>
      </c>
      <c r="D119" s="6">
        <v>5</v>
      </c>
      <c r="H119">
        <v>39</v>
      </c>
      <c r="I119">
        <v>36</v>
      </c>
      <c r="J119" s="7">
        <v>37</v>
      </c>
      <c r="K119" s="24">
        <v>22</v>
      </c>
      <c r="L119" s="24">
        <v>21</v>
      </c>
      <c r="M119" s="7">
        <v>22</v>
      </c>
      <c r="N119" s="39">
        <f t="shared" si="6"/>
        <v>22</v>
      </c>
      <c r="O119" s="40">
        <f t="shared" si="7"/>
        <v>45071</v>
      </c>
      <c r="P119" s="41">
        <f t="shared" si="8"/>
        <v>45096</v>
      </c>
      <c r="Q119" s="64" t="s">
        <v>128</v>
      </c>
      <c r="R119" s="65" t="s">
        <v>71</v>
      </c>
    </row>
    <row r="120" spans="1:18">
      <c r="A120" t="s">
        <v>234</v>
      </c>
      <c r="B120" s="21">
        <v>45092</v>
      </c>
      <c r="C120" s="52" t="s">
        <v>231</v>
      </c>
      <c r="D120" s="6">
        <v>4</v>
      </c>
      <c r="H120">
        <v>35</v>
      </c>
      <c r="I120">
        <v>38</v>
      </c>
      <c r="J120" s="7">
        <v>39</v>
      </c>
      <c r="K120" s="24">
        <v>21</v>
      </c>
      <c r="L120" s="24">
        <v>22</v>
      </c>
      <c r="M120" s="7">
        <v>22</v>
      </c>
      <c r="N120" s="39">
        <f t="shared" si="6"/>
        <v>22</v>
      </c>
      <c r="O120" s="40">
        <f t="shared" si="7"/>
        <v>45071</v>
      </c>
      <c r="P120" s="41">
        <f t="shared" si="8"/>
        <v>45096</v>
      </c>
      <c r="Q120" s="64" t="s">
        <v>235</v>
      </c>
      <c r="R120" s="65" t="s">
        <v>71</v>
      </c>
    </row>
    <row r="121" spans="1:18">
      <c r="A121" t="s">
        <v>236</v>
      </c>
      <c r="B121" s="21">
        <v>45092</v>
      </c>
      <c r="C121" s="52" t="s">
        <v>231</v>
      </c>
      <c r="D121" s="6">
        <v>5</v>
      </c>
      <c r="H121">
        <v>39</v>
      </c>
      <c r="I121">
        <v>40</v>
      </c>
      <c r="J121" s="7">
        <v>39</v>
      </c>
      <c r="K121" s="24">
        <v>22</v>
      </c>
      <c r="L121" s="24">
        <v>22</v>
      </c>
      <c r="M121" s="7">
        <v>22</v>
      </c>
      <c r="N121" s="39">
        <f t="shared" si="6"/>
        <v>22</v>
      </c>
      <c r="O121" s="40">
        <f t="shared" si="7"/>
        <v>45071</v>
      </c>
      <c r="P121" s="41">
        <f t="shared" si="8"/>
        <v>45096</v>
      </c>
      <c r="Q121" s="64" t="s">
        <v>132</v>
      </c>
      <c r="R121" s="65" t="s">
        <v>57</v>
      </c>
    </row>
    <row r="122" spans="1:18">
      <c r="A122" t="s">
        <v>237</v>
      </c>
      <c r="B122" s="21">
        <v>45092</v>
      </c>
      <c r="C122" s="52" t="s">
        <v>231</v>
      </c>
      <c r="D122" s="6">
        <v>4</v>
      </c>
      <c r="H122">
        <v>28</v>
      </c>
      <c r="I122">
        <v>24</v>
      </c>
      <c r="J122" s="7">
        <v>22</v>
      </c>
      <c r="K122" s="24">
        <v>18</v>
      </c>
      <c r="L122" s="24">
        <v>16</v>
      </c>
      <c r="M122" s="7">
        <v>15</v>
      </c>
      <c r="N122" s="39">
        <f t="shared" si="6"/>
        <v>16</v>
      </c>
      <c r="O122" s="40">
        <f t="shared" si="7"/>
        <v>45077</v>
      </c>
      <c r="P122" s="41">
        <f t="shared" si="8"/>
        <v>45102</v>
      </c>
      <c r="Q122" s="64" t="s">
        <v>141</v>
      </c>
      <c r="R122" s="65" t="s">
        <v>57</v>
      </c>
    </row>
    <row r="123" spans="1:18">
      <c r="A123" t="s">
        <v>238</v>
      </c>
      <c r="B123" s="21">
        <v>45092</v>
      </c>
      <c r="C123" s="52" t="s">
        <v>231</v>
      </c>
      <c r="D123" s="6">
        <v>3</v>
      </c>
      <c r="H123">
        <v>30</v>
      </c>
      <c r="I123">
        <v>32</v>
      </c>
      <c r="J123" s="7">
        <v>33</v>
      </c>
      <c r="K123" s="24">
        <v>19</v>
      </c>
      <c r="L123" s="24">
        <v>19</v>
      </c>
      <c r="M123" s="7">
        <v>20</v>
      </c>
      <c r="N123" s="39">
        <f t="shared" si="6"/>
        <v>19</v>
      </c>
      <c r="O123" s="40">
        <f t="shared" si="7"/>
        <v>45074</v>
      </c>
      <c r="P123" s="41">
        <f t="shared" si="8"/>
        <v>45099</v>
      </c>
      <c r="Q123" s="64" t="s">
        <v>239</v>
      </c>
      <c r="R123" s="65" t="s">
        <v>71</v>
      </c>
    </row>
    <row r="124" spans="1:18">
      <c r="A124" t="s">
        <v>240</v>
      </c>
      <c r="B124" s="21">
        <v>45092</v>
      </c>
      <c r="C124" s="52" t="s">
        <v>231</v>
      </c>
      <c r="D124" s="6">
        <v>5</v>
      </c>
      <c r="H124">
        <v>33</v>
      </c>
      <c r="I124">
        <v>33</v>
      </c>
      <c r="J124" s="7">
        <v>36</v>
      </c>
      <c r="K124" s="24">
        <v>20</v>
      </c>
      <c r="L124" s="24">
        <v>20</v>
      </c>
      <c r="M124" s="7">
        <v>21</v>
      </c>
      <c r="N124" s="39">
        <f t="shared" si="6"/>
        <v>20</v>
      </c>
      <c r="O124" s="40">
        <f t="shared" si="7"/>
        <v>45073</v>
      </c>
      <c r="P124" s="41">
        <f t="shared" si="8"/>
        <v>45098</v>
      </c>
      <c r="Q124" s="64" t="s">
        <v>88</v>
      </c>
      <c r="R124" s="65" t="s">
        <v>71</v>
      </c>
    </row>
    <row r="125" spans="1:18">
      <c r="A125" t="s">
        <v>241</v>
      </c>
      <c r="B125" s="21">
        <v>45092</v>
      </c>
      <c r="C125" s="52" t="s">
        <v>231</v>
      </c>
      <c r="D125" s="6">
        <v>4</v>
      </c>
      <c r="H125">
        <v>35</v>
      </c>
      <c r="I125">
        <v>40</v>
      </c>
      <c r="J125" s="7">
        <v>41</v>
      </c>
      <c r="K125" s="24">
        <v>21</v>
      </c>
      <c r="L125" s="24">
        <v>22</v>
      </c>
      <c r="M125" s="7">
        <v>23</v>
      </c>
      <c r="N125" s="39">
        <f t="shared" si="6"/>
        <v>22</v>
      </c>
      <c r="O125" s="40">
        <f t="shared" si="7"/>
        <v>45071</v>
      </c>
      <c r="P125" s="41">
        <f t="shared" si="8"/>
        <v>45096</v>
      </c>
      <c r="Q125" s="64" t="s">
        <v>83</v>
      </c>
      <c r="R125" s="65" t="s">
        <v>57</v>
      </c>
    </row>
    <row r="126" spans="1:18">
      <c r="A126" t="s">
        <v>242</v>
      </c>
      <c r="B126" s="21">
        <v>45092</v>
      </c>
      <c r="C126" s="52" t="s">
        <v>231</v>
      </c>
      <c r="D126" s="6">
        <v>5</v>
      </c>
      <c r="H126">
        <v>30</v>
      </c>
      <c r="I126">
        <v>32</v>
      </c>
      <c r="J126" s="7">
        <v>33</v>
      </c>
      <c r="K126" s="24">
        <v>19</v>
      </c>
      <c r="L126" s="24">
        <v>19</v>
      </c>
      <c r="M126" s="7">
        <v>20</v>
      </c>
      <c r="N126" s="39">
        <f t="shared" si="6"/>
        <v>19</v>
      </c>
      <c r="O126" s="40">
        <f t="shared" si="7"/>
        <v>45074</v>
      </c>
      <c r="P126" s="41">
        <f t="shared" si="8"/>
        <v>45099</v>
      </c>
      <c r="Q126" s="64" t="s">
        <v>83</v>
      </c>
      <c r="R126" s="65" t="s">
        <v>57</v>
      </c>
    </row>
    <row r="127" spans="1:18">
      <c r="A127" t="s">
        <v>243</v>
      </c>
      <c r="B127" s="21">
        <v>45092</v>
      </c>
      <c r="C127" s="52" t="s">
        <v>231</v>
      </c>
      <c r="D127" s="6">
        <v>5</v>
      </c>
      <c r="H127">
        <v>34</v>
      </c>
      <c r="I127">
        <v>33</v>
      </c>
      <c r="J127" s="7">
        <v>31</v>
      </c>
      <c r="K127" s="24">
        <v>20</v>
      </c>
      <c r="L127" s="24">
        <v>20</v>
      </c>
      <c r="M127" s="7">
        <v>19</v>
      </c>
      <c r="N127" s="39">
        <f t="shared" si="6"/>
        <v>20</v>
      </c>
      <c r="O127" s="40">
        <f t="shared" si="7"/>
        <v>45073</v>
      </c>
      <c r="P127" s="41">
        <f t="shared" si="8"/>
        <v>45098</v>
      </c>
      <c r="Q127" s="64" t="s">
        <v>83</v>
      </c>
      <c r="R127" s="65" t="s">
        <v>57</v>
      </c>
    </row>
    <row r="128" spans="1:18">
      <c r="A128" t="s">
        <v>244</v>
      </c>
      <c r="B128" s="21">
        <v>45092</v>
      </c>
      <c r="C128" s="52" t="s">
        <v>231</v>
      </c>
      <c r="D128" s="6">
        <v>3</v>
      </c>
      <c r="E128">
        <v>75</v>
      </c>
      <c r="F128">
        <v>75</v>
      </c>
      <c r="G128" s="7">
        <v>75</v>
      </c>
      <c r="K128" s="24">
        <v>8</v>
      </c>
      <c r="L128" s="24">
        <v>8</v>
      </c>
      <c r="M128" s="7">
        <v>8</v>
      </c>
      <c r="N128" s="39">
        <f t="shared" si="6"/>
        <v>8</v>
      </c>
      <c r="O128" s="40">
        <f t="shared" si="7"/>
        <v>45085</v>
      </c>
      <c r="P128" s="41">
        <f t="shared" si="8"/>
        <v>45110</v>
      </c>
      <c r="Q128" s="64" t="s">
        <v>83</v>
      </c>
      <c r="R128" s="65" t="s">
        <v>57</v>
      </c>
    </row>
    <row r="129" spans="1:18">
      <c r="A129" t="s">
        <v>245</v>
      </c>
      <c r="B129" s="21">
        <v>45092</v>
      </c>
      <c r="C129" s="52" t="s">
        <v>231</v>
      </c>
      <c r="D129" s="6">
        <v>4</v>
      </c>
      <c r="E129" t="s">
        <v>42</v>
      </c>
      <c r="F129">
        <v>90</v>
      </c>
      <c r="J129" s="7">
        <v>20</v>
      </c>
      <c r="K129" s="24">
        <v>11</v>
      </c>
      <c r="L129" s="24">
        <v>10</v>
      </c>
      <c r="M129" s="7">
        <v>14</v>
      </c>
      <c r="N129" s="39">
        <f t="shared" si="6"/>
        <v>12</v>
      </c>
      <c r="O129" s="40">
        <f t="shared" si="7"/>
        <v>45081</v>
      </c>
      <c r="P129" s="41">
        <f t="shared" si="8"/>
        <v>45106</v>
      </c>
      <c r="Q129" s="64" t="s">
        <v>176</v>
      </c>
      <c r="R129" s="65" t="s">
        <v>71</v>
      </c>
    </row>
    <row r="130" spans="1:18">
      <c r="A130" t="s">
        <v>246</v>
      </c>
      <c r="B130" s="21">
        <v>45092</v>
      </c>
      <c r="C130" s="52" t="s">
        <v>231</v>
      </c>
      <c r="D130" s="6">
        <v>3</v>
      </c>
      <c r="H130">
        <v>27</v>
      </c>
      <c r="I130">
        <v>29</v>
      </c>
      <c r="J130" s="7">
        <v>27</v>
      </c>
      <c r="K130" s="24">
        <v>17</v>
      </c>
      <c r="L130" s="24">
        <v>18</v>
      </c>
      <c r="M130" s="7">
        <v>17</v>
      </c>
      <c r="N130" s="39">
        <f t="shared" si="6"/>
        <v>17</v>
      </c>
      <c r="O130" s="40">
        <f t="shared" si="7"/>
        <v>45076</v>
      </c>
      <c r="P130" s="41">
        <f t="shared" si="8"/>
        <v>45101</v>
      </c>
      <c r="Q130" s="64" t="s">
        <v>247</v>
      </c>
      <c r="R130" s="65" t="s">
        <v>57</v>
      </c>
    </row>
    <row r="131" spans="1:18">
      <c r="A131" t="s">
        <v>248</v>
      </c>
      <c r="B131" s="21">
        <v>45092</v>
      </c>
      <c r="C131" s="52" t="s">
        <v>231</v>
      </c>
      <c r="D131" s="6">
        <v>3</v>
      </c>
      <c r="H131">
        <v>34</v>
      </c>
      <c r="I131">
        <v>35</v>
      </c>
      <c r="J131" s="7">
        <v>35</v>
      </c>
      <c r="K131" s="24">
        <v>20</v>
      </c>
      <c r="L131" s="24">
        <v>21</v>
      </c>
      <c r="M131" s="7">
        <v>21</v>
      </c>
      <c r="N131" s="39">
        <f t="shared" si="6"/>
        <v>21</v>
      </c>
      <c r="O131" s="40">
        <f t="shared" si="7"/>
        <v>45072</v>
      </c>
      <c r="P131" s="41">
        <f t="shared" si="8"/>
        <v>45097</v>
      </c>
      <c r="Q131" s="64" t="s">
        <v>249</v>
      </c>
      <c r="R131" s="65" t="s">
        <v>57</v>
      </c>
    </row>
    <row r="132" spans="1:18">
      <c r="A132" t="s">
        <v>250</v>
      </c>
      <c r="B132" s="21">
        <v>45092</v>
      </c>
      <c r="C132" s="52" t="s">
        <v>231</v>
      </c>
      <c r="D132" s="6">
        <v>3</v>
      </c>
      <c r="E132">
        <v>60</v>
      </c>
      <c r="F132">
        <v>60</v>
      </c>
      <c r="G132" s="7">
        <v>60</v>
      </c>
      <c r="K132" s="24">
        <v>7</v>
      </c>
      <c r="L132" s="24">
        <v>7</v>
      </c>
      <c r="M132" s="7">
        <v>7</v>
      </c>
      <c r="N132" s="39">
        <f t="shared" si="6"/>
        <v>7</v>
      </c>
      <c r="O132" s="40">
        <f t="shared" si="7"/>
        <v>45086</v>
      </c>
      <c r="P132" s="41">
        <f t="shared" si="8"/>
        <v>45111</v>
      </c>
      <c r="Q132" s="64" t="s">
        <v>88</v>
      </c>
      <c r="R132" s="65" t="s">
        <v>71</v>
      </c>
    </row>
    <row r="133" spans="1:18">
      <c r="A133" t="s">
        <v>251</v>
      </c>
      <c r="B133" s="21">
        <v>45092</v>
      </c>
      <c r="C133" s="52" t="s">
        <v>231</v>
      </c>
      <c r="D133" s="6">
        <v>6</v>
      </c>
      <c r="H133">
        <v>38</v>
      </c>
      <c r="I133">
        <v>36</v>
      </c>
      <c r="J133" s="7">
        <v>38</v>
      </c>
      <c r="K133" s="24">
        <v>22</v>
      </c>
      <c r="L133" s="24">
        <v>21</v>
      </c>
      <c r="M133" s="7">
        <v>22</v>
      </c>
      <c r="N133" s="39">
        <f t="shared" si="6"/>
        <v>22</v>
      </c>
      <c r="O133" s="40">
        <f t="shared" si="7"/>
        <v>45071</v>
      </c>
      <c r="P133" s="41">
        <f t="shared" si="8"/>
        <v>45096</v>
      </c>
      <c r="Q133" s="64" t="s">
        <v>88</v>
      </c>
      <c r="R133" s="65" t="s">
        <v>71</v>
      </c>
    </row>
    <row r="134" spans="1:18">
      <c r="A134" t="s">
        <v>252</v>
      </c>
      <c r="B134" s="21">
        <v>45092</v>
      </c>
      <c r="C134" s="52" t="s">
        <v>231</v>
      </c>
      <c r="D134" s="6">
        <v>4</v>
      </c>
      <c r="H134" t="s">
        <v>39</v>
      </c>
      <c r="K134" s="24">
        <v>24</v>
      </c>
      <c r="L134" s="24"/>
      <c r="N134" s="39">
        <v>24</v>
      </c>
      <c r="O134" s="40">
        <f t="shared" si="7"/>
        <v>45069</v>
      </c>
      <c r="P134" s="41">
        <f t="shared" si="8"/>
        <v>45094</v>
      </c>
      <c r="Q134" s="64" t="s">
        <v>88</v>
      </c>
      <c r="R134" s="65" t="s">
        <v>71</v>
      </c>
    </row>
    <row r="135" spans="1:18">
      <c r="A135" t="s">
        <v>253</v>
      </c>
      <c r="B135" s="21">
        <v>45092</v>
      </c>
      <c r="C135" s="52" t="s">
        <v>231</v>
      </c>
      <c r="D135" s="6">
        <v>5</v>
      </c>
      <c r="H135">
        <v>31</v>
      </c>
      <c r="I135">
        <v>32</v>
      </c>
      <c r="J135" s="7">
        <v>33</v>
      </c>
      <c r="K135" s="24">
        <v>19</v>
      </c>
      <c r="L135" s="24">
        <v>19</v>
      </c>
      <c r="M135" s="7">
        <v>20</v>
      </c>
      <c r="N135" s="39">
        <f t="shared" si="6"/>
        <v>19</v>
      </c>
      <c r="O135" s="40">
        <f t="shared" si="7"/>
        <v>45074</v>
      </c>
      <c r="P135" s="41">
        <f t="shared" si="8"/>
        <v>45099</v>
      </c>
      <c r="Q135" s="64" t="s">
        <v>254</v>
      </c>
      <c r="R135" s="65" t="s">
        <v>71</v>
      </c>
    </row>
    <row r="136" spans="1:18">
      <c r="A136" t="s">
        <v>255</v>
      </c>
      <c r="B136" s="21">
        <v>45092</v>
      </c>
      <c r="C136" s="52" t="s">
        <v>231</v>
      </c>
      <c r="D136" s="6">
        <v>5</v>
      </c>
      <c r="H136">
        <v>28</v>
      </c>
      <c r="I136">
        <v>28</v>
      </c>
      <c r="J136" s="7">
        <v>26</v>
      </c>
      <c r="K136" s="24">
        <v>18</v>
      </c>
      <c r="L136" s="24">
        <v>18</v>
      </c>
      <c r="M136" s="7">
        <v>17</v>
      </c>
      <c r="N136" s="39">
        <f t="shared" si="6"/>
        <v>18</v>
      </c>
      <c r="O136" s="40">
        <f t="shared" si="7"/>
        <v>45075</v>
      </c>
      <c r="P136" s="41">
        <f t="shared" si="8"/>
        <v>45100</v>
      </c>
      <c r="Q136" s="64" t="s">
        <v>235</v>
      </c>
      <c r="R136" s="65" t="s">
        <v>71</v>
      </c>
    </row>
    <row r="137" spans="1:18">
      <c r="A137" t="s">
        <v>256</v>
      </c>
      <c r="B137" s="21">
        <v>45092</v>
      </c>
      <c r="C137" s="52" t="s">
        <v>231</v>
      </c>
      <c r="D137" s="6">
        <v>4</v>
      </c>
      <c r="H137">
        <v>38</v>
      </c>
      <c r="I137">
        <v>34</v>
      </c>
      <c r="J137" s="7">
        <v>35</v>
      </c>
      <c r="K137" s="24">
        <v>22</v>
      </c>
      <c r="L137" s="24">
        <v>20</v>
      </c>
      <c r="M137" s="7">
        <v>21</v>
      </c>
      <c r="N137" s="39">
        <f t="shared" si="6"/>
        <v>21</v>
      </c>
      <c r="O137" s="40">
        <f t="shared" si="7"/>
        <v>45072</v>
      </c>
      <c r="P137" s="41">
        <f t="shared" si="8"/>
        <v>45097</v>
      </c>
      <c r="Q137" s="64" t="s">
        <v>235</v>
      </c>
      <c r="R137" s="65" t="s">
        <v>71</v>
      </c>
    </row>
    <row r="138" spans="1:18">
      <c r="A138" t="s">
        <v>257</v>
      </c>
      <c r="B138" s="21">
        <v>45092</v>
      </c>
      <c r="C138" s="52" t="s">
        <v>231</v>
      </c>
      <c r="D138" s="6">
        <v>4</v>
      </c>
      <c r="H138">
        <v>38</v>
      </c>
      <c r="I138">
        <v>36</v>
      </c>
      <c r="J138" s="7">
        <v>39</v>
      </c>
      <c r="K138" s="24">
        <v>22</v>
      </c>
      <c r="L138" s="24">
        <v>21</v>
      </c>
      <c r="M138" s="7">
        <v>22</v>
      </c>
      <c r="N138" s="39">
        <f t="shared" si="6"/>
        <v>22</v>
      </c>
      <c r="O138" s="40">
        <f t="shared" si="7"/>
        <v>45071</v>
      </c>
      <c r="P138" s="41">
        <f t="shared" si="8"/>
        <v>45096</v>
      </c>
      <c r="Q138" s="64" t="s">
        <v>235</v>
      </c>
      <c r="R138" s="65" t="s">
        <v>67</v>
      </c>
    </row>
    <row r="139" spans="1:18">
      <c r="A139" t="s">
        <v>258</v>
      </c>
      <c r="B139" s="21">
        <v>45092</v>
      </c>
      <c r="C139" s="52" t="s">
        <v>231</v>
      </c>
      <c r="D139" s="6">
        <v>3</v>
      </c>
      <c r="H139">
        <v>34</v>
      </c>
      <c r="I139">
        <v>33</v>
      </c>
      <c r="J139" s="7">
        <v>30</v>
      </c>
      <c r="K139" s="24">
        <v>20</v>
      </c>
      <c r="L139" s="24">
        <v>20</v>
      </c>
      <c r="M139" s="7">
        <v>19</v>
      </c>
      <c r="N139" s="39">
        <f t="shared" si="6"/>
        <v>20</v>
      </c>
      <c r="O139" s="40">
        <f t="shared" si="7"/>
        <v>45073</v>
      </c>
      <c r="P139" s="41">
        <f t="shared" si="8"/>
        <v>45098</v>
      </c>
      <c r="Q139" s="64" t="s">
        <v>73</v>
      </c>
      <c r="R139" s="65" t="s">
        <v>57</v>
      </c>
    </row>
    <row r="140" spans="1:18">
      <c r="A140" t="s">
        <v>259</v>
      </c>
      <c r="B140" s="21">
        <v>45092</v>
      </c>
      <c r="C140" s="52" t="s">
        <v>231</v>
      </c>
      <c r="D140" s="6">
        <v>6</v>
      </c>
      <c r="H140" t="s">
        <v>140</v>
      </c>
      <c r="I140" t="s">
        <v>39</v>
      </c>
      <c r="K140" s="24"/>
      <c r="L140" s="24"/>
      <c r="M140" s="7">
        <v>25</v>
      </c>
      <c r="N140" s="39">
        <v>25</v>
      </c>
      <c r="O140" s="40">
        <f t="shared" si="7"/>
        <v>45068</v>
      </c>
      <c r="P140" s="41">
        <f t="shared" si="8"/>
        <v>45093</v>
      </c>
      <c r="Q140" s="64" t="s">
        <v>136</v>
      </c>
      <c r="R140" s="65" t="s">
        <v>57</v>
      </c>
    </row>
    <row r="141" spans="1:18">
      <c r="A141" t="s">
        <v>260</v>
      </c>
      <c r="B141" s="21">
        <v>45092</v>
      </c>
      <c r="C141" s="52" t="s">
        <v>231</v>
      </c>
      <c r="D141" s="6">
        <v>4</v>
      </c>
      <c r="H141">
        <v>24</v>
      </c>
      <c r="I141">
        <v>25</v>
      </c>
      <c r="J141" s="7">
        <v>27</v>
      </c>
      <c r="K141" s="24">
        <v>16</v>
      </c>
      <c r="L141" s="24">
        <v>16</v>
      </c>
      <c r="M141" s="7">
        <v>17</v>
      </c>
      <c r="N141" s="39">
        <f t="shared" si="6"/>
        <v>16</v>
      </c>
      <c r="O141" s="40">
        <f t="shared" si="7"/>
        <v>45077</v>
      </c>
      <c r="P141" s="41">
        <f t="shared" si="8"/>
        <v>45102</v>
      </c>
      <c r="Q141" s="64" t="s">
        <v>261</v>
      </c>
      <c r="R141" s="65" t="s">
        <v>71</v>
      </c>
    </row>
    <row r="142" spans="1:18">
      <c r="A142" t="s">
        <v>262</v>
      </c>
      <c r="B142" s="21">
        <v>45092</v>
      </c>
      <c r="C142" s="52" t="s">
        <v>231</v>
      </c>
      <c r="D142" s="6">
        <v>5</v>
      </c>
      <c r="H142">
        <v>37</v>
      </c>
      <c r="I142">
        <v>40</v>
      </c>
      <c r="J142" s="7">
        <v>40</v>
      </c>
      <c r="K142" s="24">
        <v>22</v>
      </c>
      <c r="L142" s="24">
        <v>22</v>
      </c>
      <c r="M142" s="7">
        <v>22</v>
      </c>
      <c r="N142" s="39">
        <f t="shared" si="6"/>
        <v>22</v>
      </c>
      <c r="O142" s="40">
        <f t="shared" si="7"/>
        <v>45071</v>
      </c>
      <c r="P142" s="41">
        <f t="shared" si="8"/>
        <v>45096</v>
      </c>
      <c r="Q142" s="64" t="s">
        <v>83</v>
      </c>
      <c r="R142" s="65" t="s">
        <v>71</v>
      </c>
    </row>
    <row r="143" spans="1:18">
      <c r="A143" t="s">
        <v>263</v>
      </c>
      <c r="B143" s="21">
        <v>45092</v>
      </c>
      <c r="C143" s="52" t="s">
        <v>231</v>
      </c>
      <c r="D143" s="6">
        <v>5</v>
      </c>
      <c r="E143">
        <v>90</v>
      </c>
      <c r="F143">
        <v>90</v>
      </c>
      <c r="G143" s="7">
        <v>90</v>
      </c>
      <c r="K143" s="24">
        <v>10</v>
      </c>
      <c r="L143" s="24">
        <v>10</v>
      </c>
      <c r="M143" s="7">
        <v>10</v>
      </c>
      <c r="N143" s="39">
        <f t="shared" si="6"/>
        <v>10</v>
      </c>
      <c r="O143" s="40">
        <f t="shared" si="7"/>
        <v>45083</v>
      </c>
      <c r="P143" s="41">
        <f t="shared" si="8"/>
        <v>45108</v>
      </c>
      <c r="Q143" s="64" t="s">
        <v>83</v>
      </c>
      <c r="R143" s="65" t="s">
        <v>57</v>
      </c>
    </row>
    <row r="144" spans="1:18">
      <c r="A144" t="s">
        <v>264</v>
      </c>
      <c r="B144" s="21">
        <v>45092</v>
      </c>
      <c r="C144" s="52" t="s">
        <v>231</v>
      </c>
      <c r="D144" s="6">
        <v>8</v>
      </c>
      <c r="H144" t="s">
        <v>39</v>
      </c>
      <c r="K144" s="24">
        <v>24</v>
      </c>
      <c r="L144" s="24"/>
      <c r="N144" s="39">
        <v>24</v>
      </c>
      <c r="O144" s="40">
        <f t="shared" si="7"/>
        <v>45069</v>
      </c>
      <c r="P144" s="41">
        <f t="shared" si="8"/>
        <v>45094</v>
      </c>
      <c r="Q144" s="64" t="s">
        <v>265</v>
      </c>
      <c r="R144" s="65" t="s">
        <v>57</v>
      </c>
    </row>
    <row r="145" spans="1:18">
      <c r="A145" t="s">
        <v>266</v>
      </c>
      <c r="B145" s="21">
        <v>45092</v>
      </c>
      <c r="C145" s="52" t="s">
        <v>231</v>
      </c>
      <c r="D145" s="6">
        <v>3</v>
      </c>
      <c r="H145">
        <v>33</v>
      </c>
      <c r="I145">
        <v>35</v>
      </c>
      <c r="J145" s="7">
        <v>25</v>
      </c>
      <c r="K145" s="24">
        <v>20</v>
      </c>
      <c r="L145" s="24">
        <v>21</v>
      </c>
      <c r="M145" s="7">
        <v>16</v>
      </c>
      <c r="N145" s="39">
        <f t="shared" si="6"/>
        <v>19</v>
      </c>
      <c r="O145" s="40">
        <f t="shared" si="7"/>
        <v>45074</v>
      </c>
      <c r="P145" s="41">
        <f t="shared" si="8"/>
        <v>45099</v>
      </c>
      <c r="Q145" s="64" t="s">
        <v>267</v>
      </c>
      <c r="R145" s="65" t="s">
        <v>57</v>
      </c>
    </row>
    <row r="146" spans="1:18">
      <c r="A146" t="s">
        <v>268</v>
      </c>
      <c r="B146" s="21">
        <v>45092</v>
      </c>
      <c r="C146" s="52" t="s">
        <v>231</v>
      </c>
      <c r="D146" s="6">
        <v>3</v>
      </c>
      <c r="E146">
        <v>90</v>
      </c>
      <c r="G146" s="7" t="s">
        <v>42</v>
      </c>
      <c r="I146">
        <v>20</v>
      </c>
      <c r="K146" s="24">
        <v>10</v>
      </c>
      <c r="L146" s="24">
        <v>11</v>
      </c>
      <c r="M146" s="7">
        <v>14</v>
      </c>
      <c r="N146" s="39">
        <f t="shared" si="6"/>
        <v>12</v>
      </c>
      <c r="O146" s="40">
        <f t="shared" si="7"/>
        <v>45081</v>
      </c>
      <c r="P146" s="41">
        <f t="shared" si="8"/>
        <v>45106</v>
      </c>
      <c r="Q146" s="64" t="s">
        <v>269</v>
      </c>
      <c r="R146" s="65" t="s">
        <v>57</v>
      </c>
    </row>
    <row r="147" spans="1:18">
      <c r="A147" t="s">
        <v>270</v>
      </c>
      <c r="B147" s="21">
        <v>45092</v>
      </c>
      <c r="C147" s="52" t="s">
        <v>231</v>
      </c>
      <c r="D147" s="6">
        <v>5</v>
      </c>
      <c r="H147">
        <v>32</v>
      </c>
      <c r="I147">
        <v>35</v>
      </c>
      <c r="J147" s="7">
        <v>35</v>
      </c>
      <c r="K147" s="24">
        <v>19</v>
      </c>
      <c r="L147" s="24">
        <v>21</v>
      </c>
      <c r="M147" s="7">
        <v>21</v>
      </c>
      <c r="N147" s="39">
        <f t="shared" si="6"/>
        <v>20</v>
      </c>
      <c r="O147" s="40">
        <f t="shared" si="7"/>
        <v>45073</v>
      </c>
      <c r="P147" s="41">
        <f t="shared" si="8"/>
        <v>45098</v>
      </c>
      <c r="Q147" s="64" t="s">
        <v>73</v>
      </c>
      <c r="R147" s="65" t="s">
        <v>57</v>
      </c>
    </row>
    <row r="148" spans="1:18">
      <c r="A148" t="s">
        <v>271</v>
      </c>
      <c r="B148" s="21">
        <v>45092</v>
      </c>
      <c r="C148" s="52" t="s">
        <v>231</v>
      </c>
      <c r="D148" s="6">
        <v>4</v>
      </c>
      <c r="E148">
        <v>60</v>
      </c>
      <c r="F148">
        <v>45</v>
      </c>
      <c r="G148" s="7">
        <v>45</v>
      </c>
      <c r="K148" s="24">
        <v>7</v>
      </c>
      <c r="L148" s="24">
        <v>6</v>
      </c>
      <c r="M148" s="7">
        <v>6</v>
      </c>
      <c r="N148" s="39">
        <f t="shared" si="6"/>
        <v>6</v>
      </c>
      <c r="O148" s="40">
        <f t="shared" si="7"/>
        <v>45087</v>
      </c>
      <c r="P148" s="41">
        <f t="shared" si="8"/>
        <v>45112</v>
      </c>
      <c r="Q148" s="64" t="s">
        <v>272</v>
      </c>
      <c r="R148" s="65" t="s">
        <v>57</v>
      </c>
    </row>
    <row r="149" spans="1:18">
      <c r="A149" t="s">
        <v>273</v>
      </c>
      <c r="B149" s="21">
        <v>45092</v>
      </c>
      <c r="C149" s="52" t="s">
        <v>231</v>
      </c>
      <c r="D149" s="6">
        <v>8</v>
      </c>
      <c r="H149">
        <v>30</v>
      </c>
      <c r="I149">
        <v>34</v>
      </c>
      <c r="J149" s="7">
        <v>36</v>
      </c>
      <c r="K149" s="24">
        <v>19</v>
      </c>
      <c r="L149" s="24">
        <v>20</v>
      </c>
      <c r="M149" s="7">
        <v>21</v>
      </c>
      <c r="N149" s="39">
        <f t="shared" si="6"/>
        <v>20</v>
      </c>
      <c r="O149" s="40">
        <f t="shared" si="7"/>
        <v>45073</v>
      </c>
      <c r="P149" s="41">
        <f t="shared" si="8"/>
        <v>45098</v>
      </c>
      <c r="Q149" s="64" t="s">
        <v>274</v>
      </c>
      <c r="R149" s="65" t="s">
        <v>57</v>
      </c>
    </row>
    <row r="150" spans="1:18">
      <c r="A150" t="s">
        <v>275</v>
      </c>
      <c r="B150" s="21">
        <v>45092</v>
      </c>
      <c r="C150" s="52" t="s">
        <v>231</v>
      </c>
      <c r="D150" s="6">
        <v>4</v>
      </c>
      <c r="H150">
        <v>37</v>
      </c>
      <c r="I150">
        <v>35</v>
      </c>
      <c r="J150" s="7">
        <v>37</v>
      </c>
      <c r="K150" s="24">
        <v>22</v>
      </c>
      <c r="L150" s="24">
        <v>21</v>
      </c>
      <c r="M150" s="7">
        <v>22</v>
      </c>
      <c r="N150" s="39">
        <f t="shared" si="6"/>
        <v>22</v>
      </c>
      <c r="O150" s="40">
        <f t="shared" si="7"/>
        <v>45071</v>
      </c>
      <c r="P150" s="41">
        <f t="shared" si="8"/>
        <v>45096</v>
      </c>
      <c r="Q150" s="64" t="s">
        <v>274</v>
      </c>
      <c r="R150" s="65" t="s">
        <v>57</v>
      </c>
    </row>
    <row r="151" spans="1:18">
      <c r="A151" t="s">
        <v>276</v>
      </c>
      <c r="B151" s="21">
        <v>45092</v>
      </c>
      <c r="C151" s="52" t="s">
        <v>231</v>
      </c>
      <c r="D151" s="6">
        <v>5</v>
      </c>
      <c r="H151">
        <v>33</v>
      </c>
      <c r="I151">
        <v>35</v>
      </c>
      <c r="J151" s="7">
        <v>37</v>
      </c>
      <c r="K151" s="24">
        <v>20</v>
      </c>
      <c r="L151" s="24">
        <v>21</v>
      </c>
      <c r="M151" s="7">
        <v>22</v>
      </c>
      <c r="N151" s="39">
        <f t="shared" si="6"/>
        <v>21</v>
      </c>
      <c r="O151" s="40">
        <f t="shared" si="7"/>
        <v>45072</v>
      </c>
      <c r="P151" s="41">
        <f t="shared" si="8"/>
        <v>45097</v>
      </c>
      <c r="Q151" s="64" t="s">
        <v>165</v>
      </c>
      <c r="R151" s="65" t="s">
        <v>57</v>
      </c>
    </row>
    <row r="152" spans="1:18">
      <c r="A152" t="s">
        <v>277</v>
      </c>
      <c r="B152" s="21">
        <v>45092</v>
      </c>
      <c r="C152" s="52" t="s">
        <v>231</v>
      </c>
      <c r="D152" s="6">
        <v>5</v>
      </c>
      <c r="H152">
        <v>30</v>
      </c>
      <c r="I152">
        <v>32</v>
      </c>
      <c r="J152" s="7">
        <v>35</v>
      </c>
      <c r="K152" s="24">
        <v>19</v>
      </c>
      <c r="L152" s="24">
        <v>12</v>
      </c>
      <c r="M152" s="7">
        <v>21</v>
      </c>
      <c r="N152" s="39">
        <f t="shared" si="6"/>
        <v>17</v>
      </c>
      <c r="O152" s="40">
        <f t="shared" si="7"/>
        <v>45076</v>
      </c>
      <c r="P152" s="41">
        <f t="shared" si="8"/>
        <v>45101</v>
      </c>
      <c r="Q152" s="64" t="s">
        <v>278</v>
      </c>
      <c r="R152" s="65" t="s">
        <v>57</v>
      </c>
    </row>
    <row r="153" spans="1:18">
      <c r="A153" t="s">
        <v>279</v>
      </c>
      <c r="B153" s="21">
        <v>45092</v>
      </c>
      <c r="C153" s="52" t="s">
        <v>231</v>
      </c>
      <c r="D153" s="6">
        <v>3</v>
      </c>
      <c r="E153">
        <v>90</v>
      </c>
      <c r="F153">
        <v>60</v>
      </c>
      <c r="G153" s="7">
        <v>90</v>
      </c>
      <c r="K153" s="24">
        <v>10</v>
      </c>
      <c r="L153" s="24">
        <v>7</v>
      </c>
      <c r="M153" s="7">
        <v>10</v>
      </c>
      <c r="N153" s="39">
        <f t="shared" si="6"/>
        <v>9</v>
      </c>
      <c r="O153" s="40">
        <f t="shared" si="7"/>
        <v>45084</v>
      </c>
      <c r="P153" s="41">
        <f t="shared" si="8"/>
        <v>45109</v>
      </c>
      <c r="Q153" s="64" t="s">
        <v>261</v>
      </c>
      <c r="R153" s="65" t="s">
        <v>71</v>
      </c>
    </row>
    <row r="154" spans="1:18">
      <c r="A154" t="s">
        <v>280</v>
      </c>
      <c r="B154" s="21">
        <v>45092</v>
      </c>
      <c r="C154" s="52" t="s">
        <v>231</v>
      </c>
      <c r="D154" s="6">
        <v>7</v>
      </c>
      <c r="H154">
        <v>30</v>
      </c>
      <c r="I154">
        <v>32</v>
      </c>
      <c r="J154" s="7">
        <v>35</v>
      </c>
      <c r="K154" s="24">
        <v>19</v>
      </c>
      <c r="L154" s="24">
        <v>19</v>
      </c>
      <c r="M154" s="7">
        <v>21</v>
      </c>
      <c r="N154" s="39">
        <f t="shared" si="6"/>
        <v>20</v>
      </c>
      <c r="O154" s="40">
        <f t="shared" si="7"/>
        <v>45073</v>
      </c>
      <c r="P154" s="41">
        <f t="shared" si="8"/>
        <v>45098</v>
      </c>
      <c r="Q154" s="64" t="s">
        <v>265</v>
      </c>
      <c r="R154" s="65" t="s">
        <v>57</v>
      </c>
    </row>
    <row r="155" spans="1:18">
      <c r="A155" t="s">
        <v>281</v>
      </c>
      <c r="B155" s="21">
        <v>45092</v>
      </c>
      <c r="C155" s="52" t="s">
        <v>231</v>
      </c>
      <c r="D155" s="6">
        <v>4</v>
      </c>
      <c r="E155" t="s">
        <v>42</v>
      </c>
      <c r="F155">
        <v>90</v>
      </c>
      <c r="G155" s="7">
        <v>90</v>
      </c>
      <c r="K155" s="24">
        <v>11</v>
      </c>
      <c r="L155" s="24">
        <v>10</v>
      </c>
      <c r="M155" s="7">
        <v>10</v>
      </c>
      <c r="N155" s="39">
        <f t="shared" ref="N155:N231" si="9">ROUND((K155+L155+M155)/3,0)</f>
        <v>10</v>
      </c>
      <c r="O155" s="40">
        <f t="shared" ref="O155:O231" si="10">B155-N155+1</f>
        <v>45083</v>
      </c>
      <c r="P155" s="41">
        <f t="shared" ref="P155:P231" si="11">O155+25</f>
        <v>45108</v>
      </c>
      <c r="Q155" s="64" t="s">
        <v>136</v>
      </c>
      <c r="R155" s="65" t="s">
        <v>57</v>
      </c>
    </row>
    <row r="156" spans="1:18">
      <c r="A156" t="s">
        <v>282</v>
      </c>
      <c r="B156" s="21">
        <v>45092</v>
      </c>
      <c r="C156" s="52" t="s">
        <v>231</v>
      </c>
      <c r="D156" s="6">
        <v>2</v>
      </c>
      <c r="H156">
        <v>28</v>
      </c>
      <c r="I156">
        <v>30</v>
      </c>
      <c r="K156" s="24">
        <v>18</v>
      </c>
      <c r="L156" s="24">
        <v>19</v>
      </c>
      <c r="N156" s="39">
        <f>ROUND((K156+L156)/2,0)</f>
        <v>19</v>
      </c>
      <c r="O156" s="40">
        <f t="shared" si="10"/>
        <v>45074</v>
      </c>
      <c r="P156" s="41">
        <f t="shared" si="11"/>
        <v>45099</v>
      </c>
      <c r="Q156" s="64" t="s">
        <v>112</v>
      </c>
      <c r="R156" s="65" t="s">
        <v>57</v>
      </c>
    </row>
    <row r="157" spans="1:18">
      <c r="A157" t="s">
        <v>283</v>
      </c>
      <c r="B157" s="21">
        <v>45092</v>
      </c>
      <c r="C157" s="52" t="s">
        <v>231</v>
      </c>
      <c r="D157" s="6">
        <v>6</v>
      </c>
      <c r="H157">
        <v>32</v>
      </c>
      <c r="I157">
        <v>30</v>
      </c>
      <c r="J157" s="7">
        <v>36</v>
      </c>
      <c r="K157" s="24">
        <v>19</v>
      </c>
      <c r="L157" s="24">
        <v>19</v>
      </c>
      <c r="M157" s="7">
        <v>21</v>
      </c>
      <c r="N157" s="39">
        <f t="shared" si="9"/>
        <v>20</v>
      </c>
      <c r="O157" s="40">
        <f t="shared" si="10"/>
        <v>45073</v>
      </c>
      <c r="P157" s="41">
        <f t="shared" si="11"/>
        <v>45098</v>
      </c>
      <c r="Q157" s="64" t="s">
        <v>261</v>
      </c>
      <c r="R157" s="65" t="s">
        <v>71</v>
      </c>
    </row>
    <row r="158" spans="1:18">
      <c r="A158" t="s">
        <v>284</v>
      </c>
      <c r="B158" s="21">
        <v>45092</v>
      </c>
      <c r="C158" s="52" t="s">
        <v>231</v>
      </c>
      <c r="D158" s="6">
        <v>5</v>
      </c>
      <c r="E158">
        <v>90</v>
      </c>
      <c r="F158">
        <v>90</v>
      </c>
      <c r="G158" s="7">
        <v>90</v>
      </c>
      <c r="K158" s="24">
        <v>10</v>
      </c>
      <c r="L158" s="24">
        <v>10</v>
      </c>
      <c r="M158" s="7">
        <v>10</v>
      </c>
      <c r="N158" s="39">
        <f t="shared" si="9"/>
        <v>10</v>
      </c>
      <c r="O158" s="40">
        <f t="shared" si="10"/>
        <v>45083</v>
      </c>
      <c r="P158" s="41">
        <f t="shared" si="11"/>
        <v>45108</v>
      </c>
      <c r="Q158" s="64" t="s">
        <v>56</v>
      </c>
      <c r="R158" s="65" t="s">
        <v>57</v>
      </c>
    </row>
    <row r="159" spans="1:18">
      <c r="A159" t="s">
        <v>285</v>
      </c>
      <c r="B159" s="21">
        <v>45092</v>
      </c>
      <c r="C159" s="52" t="s">
        <v>231</v>
      </c>
      <c r="D159" s="6">
        <v>7</v>
      </c>
      <c r="H159">
        <v>30</v>
      </c>
      <c r="I159">
        <v>32</v>
      </c>
      <c r="J159" s="7">
        <v>36</v>
      </c>
      <c r="K159" s="24">
        <v>19</v>
      </c>
      <c r="L159" s="24">
        <v>19</v>
      </c>
      <c r="M159" s="7">
        <v>21</v>
      </c>
      <c r="N159" s="39">
        <f t="shared" si="9"/>
        <v>20</v>
      </c>
      <c r="O159" s="40">
        <f t="shared" si="10"/>
        <v>45073</v>
      </c>
      <c r="P159" s="41">
        <f t="shared" si="11"/>
        <v>45098</v>
      </c>
      <c r="Q159" s="64" t="s">
        <v>56</v>
      </c>
      <c r="R159" s="65" t="s">
        <v>57</v>
      </c>
    </row>
    <row r="160" spans="1:18">
      <c r="A160" t="s">
        <v>286</v>
      </c>
      <c r="B160" s="21">
        <v>45092</v>
      </c>
      <c r="C160" s="52" t="s">
        <v>231</v>
      </c>
      <c r="D160" s="6">
        <v>5</v>
      </c>
      <c r="E160">
        <v>60</v>
      </c>
      <c r="F160">
        <v>60</v>
      </c>
      <c r="G160" s="7">
        <v>90</v>
      </c>
      <c r="K160" s="24">
        <v>7</v>
      </c>
      <c r="L160" s="24">
        <v>7</v>
      </c>
      <c r="M160" s="7">
        <v>10</v>
      </c>
      <c r="N160" s="39">
        <f t="shared" si="9"/>
        <v>8</v>
      </c>
      <c r="O160" s="40">
        <f t="shared" si="10"/>
        <v>45085</v>
      </c>
      <c r="P160" s="41">
        <f t="shared" si="11"/>
        <v>45110</v>
      </c>
      <c r="Q160" s="64" t="s">
        <v>88</v>
      </c>
      <c r="R160" s="65" t="s">
        <v>71</v>
      </c>
    </row>
    <row r="161" spans="1:18">
      <c r="A161" t="s">
        <v>287</v>
      </c>
      <c r="B161" s="21">
        <v>45092</v>
      </c>
      <c r="C161" s="52" t="s">
        <v>231</v>
      </c>
      <c r="D161" s="6">
        <v>4</v>
      </c>
      <c r="H161" t="s">
        <v>39</v>
      </c>
      <c r="K161" s="24">
        <v>24</v>
      </c>
      <c r="L161" s="24"/>
      <c r="N161" s="39">
        <v>24</v>
      </c>
      <c r="O161" s="40">
        <f t="shared" si="10"/>
        <v>45069</v>
      </c>
      <c r="P161" s="41">
        <f t="shared" si="11"/>
        <v>45094</v>
      </c>
      <c r="Q161" s="64" t="s">
        <v>288</v>
      </c>
      <c r="R161" s="65" t="s">
        <v>71</v>
      </c>
    </row>
    <row r="162" spans="1:18">
      <c r="A162" t="s">
        <v>289</v>
      </c>
      <c r="B162" s="21">
        <v>45092</v>
      </c>
      <c r="C162" s="52" t="s">
        <v>231</v>
      </c>
      <c r="D162" s="6">
        <v>1</v>
      </c>
      <c r="E162">
        <v>90</v>
      </c>
      <c r="K162" s="24">
        <v>10</v>
      </c>
      <c r="L162" s="24"/>
      <c r="N162" s="39">
        <v>10</v>
      </c>
      <c r="O162" s="40">
        <f t="shared" si="10"/>
        <v>45083</v>
      </c>
      <c r="P162" s="41">
        <f t="shared" si="11"/>
        <v>45108</v>
      </c>
      <c r="Q162" s="64" t="s">
        <v>290</v>
      </c>
      <c r="R162" s="65" t="s">
        <v>71</v>
      </c>
    </row>
    <row r="163" spans="1:18">
      <c r="A163" t="s">
        <v>291</v>
      </c>
      <c r="B163" s="21">
        <v>45092</v>
      </c>
      <c r="C163" s="52" t="s">
        <v>231</v>
      </c>
      <c r="D163" s="6">
        <v>4</v>
      </c>
      <c r="E163">
        <v>75</v>
      </c>
      <c r="F163">
        <v>75</v>
      </c>
      <c r="G163" s="7">
        <v>75</v>
      </c>
      <c r="K163" s="24">
        <v>8</v>
      </c>
      <c r="L163" s="24">
        <v>8</v>
      </c>
      <c r="M163" s="7">
        <v>8</v>
      </c>
      <c r="N163" s="39">
        <f t="shared" si="9"/>
        <v>8</v>
      </c>
      <c r="O163" s="40">
        <f t="shared" si="10"/>
        <v>45085</v>
      </c>
      <c r="P163" s="41">
        <f t="shared" si="11"/>
        <v>45110</v>
      </c>
      <c r="Q163" s="64" t="s">
        <v>226</v>
      </c>
      <c r="R163" s="65" t="s">
        <v>57</v>
      </c>
    </row>
    <row r="164" spans="1:18">
      <c r="A164" t="s">
        <v>292</v>
      </c>
      <c r="B164" s="21">
        <v>45092</v>
      </c>
      <c r="C164" s="52" t="s">
        <v>231</v>
      </c>
      <c r="D164" s="6">
        <v>3</v>
      </c>
      <c r="H164">
        <v>30</v>
      </c>
      <c r="I164">
        <v>32</v>
      </c>
      <c r="J164" s="7">
        <v>31</v>
      </c>
      <c r="K164" s="24">
        <v>19</v>
      </c>
      <c r="L164" s="24">
        <v>19</v>
      </c>
      <c r="M164" s="7">
        <v>19</v>
      </c>
      <c r="N164" s="39">
        <f t="shared" si="9"/>
        <v>19</v>
      </c>
      <c r="O164" s="40">
        <f t="shared" si="10"/>
        <v>45074</v>
      </c>
      <c r="P164" s="41">
        <f t="shared" si="11"/>
        <v>45099</v>
      </c>
      <c r="Q164" s="64" t="s">
        <v>73</v>
      </c>
      <c r="R164" s="65" t="s">
        <v>57</v>
      </c>
    </row>
    <row r="165" spans="1:18">
      <c r="A165" t="s">
        <v>293</v>
      </c>
      <c r="B165" s="21">
        <v>45092</v>
      </c>
      <c r="C165" s="52" t="s">
        <v>231</v>
      </c>
      <c r="D165" s="6">
        <v>4</v>
      </c>
      <c r="H165">
        <v>35</v>
      </c>
      <c r="I165">
        <v>36</v>
      </c>
      <c r="J165" s="7">
        <v>36</v>
      </c>
      <c r="K165" s="24">
        <v>21</v>
      </c>
      <c r="L165" s="24">
        <v>21</v>
      </c>
      <c r="M165" s="7">
        <v>21</v>
      </c>
      <c r="N165" s="39">
        <f t="shared" si="9"/>
        <v>21</v>
      </c>
      <c r="O165" s="40">
        <f t="shared" si="10"/>
        <v>45072</v>
      </c>
      <c r="P165" s="41">
        <f t="shared" si="11"/>
        <v>45097</v>
      </c>
      <c r="Q165" s="64" t="s">
        <v>294</v>
      </c>
      <c r="R165" s="65" t="s">
        <v>57</v>
      </c>
    </row>
    <row r="166" spans="1:18">
      <c r="A166" t="s">
        <v>295</v>
      </c>
      <c r="B166" s="21">
        <v>45092</v>
      </c>
      <c r="C166" s="52" t="s">
        <v>231</v>
      </c>
      <c r="D166" s="6">
        <v>5</v>
      </c>
      <c r="H166" t="s">
        <v>140</v>
      </c>
      <c r="K166" s="24">
        <v>25</v>
      </c>
      <c r="L166" s="24"/>
      <c r="N166" s="39">
        <v>25</v>
      </c>
      <c r="O166" s="40">
        <f t="shared" si="10"/>
        <v>45068</v>
      </c>
      <c r="P166" s="41">
        <f t="shared" si="11"/>
        <v>45093</v>
      </c>
      <c r="Q166" s="64" t="s">
        <v>165</v>
      </c>
      <c r="R166" s="65" t="s">
        <v>57</v>
      </c>
    </row>
    <row r="167" spans="1:18">
      <c r="A167" t="s">
        <v>296</v>
      </c>
      <c r="B167" s="21">
        <v>45092</v>
      </c>
      <c r="C167" s="52" t="s">
        <v>231</v>
      </c>
      <c r="D167" s="6">
        <v>5</v>
      </c>
      <c r="H167">
        <v>30</v>
      </c>
      <c r="I167">
        <v>34</v>
      </c>
      <c r="J167" s="7">
        <v>35</v>
      </c>
      <c r="K167" s="24">
        <v>19</v>
      </c>
      <c r="L167" s="24">
        <v>20</v>
      </c>
      <c r="M167" s="7">
        <v>21</v>
      </c>
      <c r="N167" s="39">
        <f t="shared" si="9"/>
        <v>20</v>
      </c>
      <c r="O167" s="40">
        <f t="shared" si="10"/>
        <v>45073</v>
      </c>
      <c r="P167" s="41">
        <f t="shared" si="11"/>
        <v>45098</v>
      </c>
      <c r="Q167" s="64" t="s">
        <v>136</v>
      </c>
      <c r="R167" s="65" t="s">
        <v>57</v>
      </c>
    </row>
    <row r="168" spans="1:18">
      <c r="A168" t="s">
        <v>297</v>
      </c>
      <c r="B168" s="21">
        <v>45092</v>
      </c>
      <c r="C168" s="52" t="s">
        <v>231</v>
      </c>
      <c r="D168" s="6">
        <v>4</v>
      </c>
      <c r="H168">
        <v>31</v>
      </c>
      <c r="I168">
        <v>27</v>
      </c>
      <c r="J168" s="7">
        <v>30</v>
      </c>
      <c r="K168" s="24">
        <v>19</v>
      </c>
      <c r="L168" s="24">
        <v>17</v>
      </c>
      <c r="M168" s="7">
        <v>19</v>
      </c>
      <c r="N168" s="39">
        <f t="shared" si="9"/>
        <v>18</v>
      </c>
      <c r="O168" s="40">
        <f t="shared" si="10"/>
        <v>45075</v>
      </c>
      <c r="P168" s="41">
        <f t="shared" si="11"/>
        <v>45100</v>
      </c>
      <c r="Q168" s="64" t="s">
        <v>136</v>
      </c>
      <c r="R168" s="65" t="s">
        <v>57</v>
      </c>
    </row>
    <row r="169" spans="1:18">
      <c r="A169" t="s">
        <v>298</v>
      </c>
      <c r="B169" s="21">
        <v>45092</v>
      </c>
      <c r="C169" s="52" t="s">
        <v>231</v>
      </c>
      <c r="D169" s="6">
        <v>7</v>
      </c>
      <c r="H169">
        <v>35</v>
      </c>
      <c r="I169">
        <v>40</v>
      </c>
      <c r="J169" s="7">
        <v>36</v>
      </c>
      <c r="K169" s="24">
        <v>21</v>
      </c>
      <c r="L169" s="24">
        <v>22</v>
      </c>
      <c r="M169" s="7">
        <v>21</v>
      </c>
      <c r="N169" s="39">
        <f t="shared" si="9"/>
        <v>21</v>
      </c>
      <c r="O169" s="40">
        <f t="shared" si="10"/>
        <v>45072</v>
      </c>
      <c r="P169" s="41">
        <f t="shared" si="11"/>
        <v>45097</v>
      </c>
      <c r="Q169" s="64" t="s">
        <v>136</v>
      </c>
      <c r="R169" s="65" t="s">
        <v>57</v>
      </c>
    </row>
    <row r="170" spans="1:18">
      <c r="A170" t="s">
        <v>299</v>
      </c>
      <c r="B170" s="21">
        <v>45092</v>
      </c>
      <c r="C170" s="52" t="s">
        <v>231</v>
      </c>
      <c r="D170" s="6">
        <v>2</v>
      </c>
      <c r="E170">
        <v>0</v>
      </c>
      <c r="F170">
        <v>0</v>
      </c>
      <c r="K170" s="24">
        <v>0</v>
      </c>
      <c r="L170" s="24">
        <v>0</v>
      </c>
      <c r="N170" s="39">
        <v>0</v>
      </c>
      <c r="O170" s="40">
        <f t="shared" si="10"/>
        <v>45093</v>
      </c>
      <c r="P170" s="41">
        <f t="shared" si="11"/>
        <v>45118</v>
      </c>
      <c r="Q170" s="64" t="s">
        <v>300</v>
      </c>
      <c r="R170" s="65" t="s">
        <v>57</v>
      </c>
    </row>
    <row r="171" spans="1:18">
      <c r="A171" t="s">
        <v>301</v>
      </c>
      <c r="B171" s="21">
        <v>45092</v>
      </c>
      <c r="C171" s="52" t="s">
        <v>231</v>
      </c>
      <c r="D171" s="6">
        <v>3</v>
      </c>
      <c r="E171">
        <v>0</v>
      </c>
      <c r="F171">
        <v>0</v>
      </c>
      <c r="G171" s="7">
        <v>0</v>
      </c>
      <c r="K171" s="24">
        <v>0</v>
      </c>
      <c r="L171" s="24">
        <v>0</v>
      </c>
      <c r="M171" s="7">
        <v>0</v>
      </c>
      <c r="N171" s="39">
        <f>ROUND((K171+L171+M171)/3,0)</f>
        <v>0</v>
      </c>
      <c r="O171" s="40">
        <f t="shared" si="10"/>
        <v>45093</v>
      </c>
      <c r="P171" s="41">
        <f t="shared" si="11"/>
        <v>45118</v>
      </c>
      <c r="Q171" s="64" t="s">
        <v>136</v>
      </c>
      <c r="R171" s="65" t="s">
        <v>57</v>
      </c>
    </row>
    <row r="172" spans="1:18">
      <c r="A172" t="s">
        <v>302</v>
      </c>
      <c r="B172" s="21">
        <v>45092</v>
      </c>
      <c r="C172" s="52" t="s">
        <v>231</v>
      </c>
      <c r="D172" s="6">
        <v>6</v>
      </c>
      <c r="H172">
        <v>32</v>
      </c>
      <c r="I172">
        <v>34</v>
      </c>
      <c r="J172" s="7">
        <v>37</v>
      </c>
      <c r="K172" s="24">
        <v>19</v>
      </c>
      <c r="L172" s="24">
        <v>20</v>
      </c>
      <c r="M172" s="7">
        <v>22</v>
      </c>
      <c r="N172" s="39">
        <f t="shared" si="9"/>
        <v>20</v>
      </c>
      <c r="O172" s="40">
        <f t="shared" si="10"/>
        <v>45073</v>
      </c>
      <c r="P172" s="41">
        <f t="shared" si="11"/>
        <v>45098</v>
      </c>
      <c r="Q172" s="64" t="s">
        <v>136</v>
      </c>
      <c r="R172" s="65" t="s">
        <v>57</v>
      </c>
    </row>
    <row r="173" spans="1:18">
      <c r="A173" t="s">
        <v>303</v>
      </c>
      <c r="B173" s="21">
        <v>45092</v>
      </c>
      <c r="C173" s="52" t="s">
        <v>231</v>
      </c>
      <c r="D173" s="6">
        <v>4</v>
      </c>
      <c r="H173">
        <v>38</v>
      </c>
      <c r="I173">
        <v>41</v>
      </c>
      <c r="J173" s="7">
        <v>37</v>
      </c>
      <c r="K173" s="24">
        <v>22</v>
      </c>
      <c r="L173" s="24">
        <v>23</v>
      </c>
      <c r="M173" s="7">
        <v>22</v>
      </c>
      <c r="N173" s="39">
        <f t="shared" si="9"/>
        <v>22</v>
      </c>
      <c r="O173" s="40">
        <f t="shared" si="10"/>
        <v>45071</v>
      </c>
      <c r="P173" s="41">
        <f t="shared" si="11"/>
        <v>45096</v>
      </c>
      <c r="Q173" s="64" t="s">
        <v>141</v>
      </c>
      <c r="R173" s="65" t="s">
        <v>71</v>
      </c>
    </row>
    <row r="174" spans="1:18">
      <c r="A174" t="s">
        <v>304</v>
      </c>
      <c r="B174" s="21">
        <v>45089</v>
      </c>
      <c r="C174" s="31" t="s">
        <v>305</v>
      </c>
      <c r="D174" s="6">
        <v>3</v>
      </c>
      <c r="H174">
        <v>42</v>
      </c>
      <c r="I174">
        <v>44</v>
      </c>
      <c r="J174" s="7">
        <v>42</v>
      </c>
      <c r="K174" s="24">
        <v>23</v>
      </c>
      <c r="L174" s="24">
        <v>23</v>
      </c>
      <c r="M174" s="7">
        <v>23</v>
      </c>
      <c r="N174" s="39">
        <f t="shared" si="9"/>
        <v>23</v>
      </c>
      <c r="O174" s="40">
        <f t="shared" si="10"/>
        <v>45067</v>
      </c>
      <c r="P174" s="41">
        <f t="shared" si="11"/>
        <v>45092</v>
      </c>
      <c r="Q174" s="64" t="s">
        <v>300</v>
      </c>
      <c r="R174" s="65" t="s">
        <v>57</v>
      </c>
    </row>
    <row r="175" spans="1:18">
      <c r="A175" t="s">
        <v>306</v>
      </c>
      <c r="B175" s="21">
        <v>45089</v>
      </c>
      <c r="C175" s="31" t="s">
        <v>305</v>
      </c>
      <c r="D175" s="6">
        <v>6</v>
      </c>
      <c r="H175">
        <v>31</v>
      </c>
      <c r="I175">
        <v>33</v>
      </c>
      <c r="J175" s="7">
        <v>34</v>
      </c>
      <c r="K175" s="24">
        <v>19</v>
      </c>
      <c r="L175" s="24">
        <v>20</v>
      </c>
      <c r="M175" s="7">
        <v>20</v>
      </c>
      <c r="N175" s="39">
        <f t="shared" si="9"/>
        <v>20</v>
      </c>
      <c r="O175" s="40">
        <f t="shared" si="10"/>
        <v>45070</v>
      </c>
      <c r="P175" s="41">
        <f t="shared" si="11"/>
        <v>45095</v>
      </c>
      <c r="Q175" s="64" t="s">
        <v>307</v>
      </c>
      <c r="R175" s="65" t="s">
        <v>71</v>
      </c>
    </row>
    <row r="176" spans="1:18">
      <c r="A176" t="s">
        <v>308</v>
      </c>
      <c r="B176" s="21">
        <v>45089</v>
      </c>
      <c r="C176" s="31" t="s">
        <v>305</v>
      </c>
      <c r="D176" s="6">
        <v>5</v>
      </c>
      <c r="H176">
        <v>17</v>
      </c>
      <c r="I176">
        <v>20</v>
      </c>
      <c r="J176" s="7" t="s">
        <v>42</v>
      </c>
      <c r="K176" s="24">
        <v>13</v>
      </c>
      <c r="L176" s="24">
        <v>14</v>
      </c>
      <c r="M176" s="7">
        <v>11</v>
      </c>
      <c r="N176" s="39">
        <f t="shared" si="9"/>
        <v>13</v>
      </c>
      <c r="O176" s="40">
        <f t="shared" si="10"/>
        <v>45077</v>
      </c>
      <c r="P176" s="41">
        <f t="shared" si="11"/>
        <v>45102</v>
      </c>
      <c r="Q176" s="64" t="s">
        <v>307</v>
      </c>
      <c r="R176" s="65" t="s">
        <v>67</v>
      </c>
    </row>
    <row r="177" spans="1:18">
      <c r="A177" t="s">
        <v>309</v>
      </c>
      <c r="B177" s="21">
        <v>45089</v>
      </c>
      <c r="C177" s="31" t="s">
        <v>305</v>
      </c>
      <c r="D177" s="6">
        <v>3</v>
      </c>
      <c r="H177">
        <v>34</v>
      </c>
      <c r="I177">
        <v>38</v>
      </c>
      <c r="J177" s="7">
        <v>37</v>
      </c>
      <c r="K177" s="24">
        <v>20</v>
      </c>
      <c r="L177" s="24">
        <v>22</v>
      </c>
      <c r="M177" s="7">
        <v>22</v>
      </c>
      <c r="N177" s="39">
        <f t="shared" si="9"/>
        <v>21</v>
      </c>
      <c r="O177" s="40">
        <f t="shared" si="10"/>
        <v>45069</v>
      </c>
      <c r="P177" s="41">
        <f t="shared" si="11"/>
        <v>45094</v>
      </c>
      <c r="Q177" s="64" t="s">
        <v>307</v>
      </c>
      <c r="R177" s="65" t="s">
        <v>67</v>
      </c>
    </row>
    <row r="178" spans="1:18">
      <c r="A178" t="s">
        <v>310</v>
      </c>
      <c r="B178" s="21">
        <v>45089</v>
      </c>
      <c r="C178" s="31" t="s">
        <v>305</v>
      </c>
      <c r="D178" s="6">
        <v>6</v>
      </c>
      <c r="E178">
        <v>90</v>
      </c>
      <c r="F178">
        <v>90</v>
      </c>
      <c r="G178" s="7">
        <v>90</v>
      </c>
      <c r="K178" s="24">
        <v>10</v>
      </c>
      <c r="L178" s="24">
        <v>10</v>
      </c>
      <c r="M178" s="7">
        <v>10</v>
      </c>
      <c r="N178" s="39">
        <f t="shared" si="9"/>
        <v>10</v>
      </c>
      <c r="O178" s="40">
        <f t="shared" si="10"/>
        <v>45080</v>
      </c>
      <c r="P178" s="41">
        <f t="shared" si="11"/>
        <v>45105</v>
      </c>
      <c r="Q178" s="78" t="s">
        <v>311</v>
      </c>
      <c r="R178" s="65" t="s">
        <v>67</v>
      </c>
    </row>
    <row r="179" spans="1:18">
      <c r="A179" t="s">
        <v>312</v>
      </c>
      <c r="B179" s="21">
        <v>45089</v>
      </c>
      <c r="C179" s="31" t="s">
        <v>305</v>
      </c>
      <c r="D179" s="6">
        <v>5</v>
      </c>
      <c r="H179">
        <v>33</v>
      </c>
      <c r="I179">
        <v>26</v>
      </c>
      <c r="J179" s="7">
        <v>30</v>
      </c>
      <c r="K179" s="24">
        <v>20</v>
      </c>
      <c r="L179" s="24">
        <v>17</v>
      </c>
      <c r="M179" s="7">
        <v>19</v>
      </c>
      <c r="N179" s="39">
        <f t="shared" si="9"/>
        <v>19</v>
      </c>
      <c r="O179" s="40">
        <f t="shared" si="10"/>
        <v>45071</v>
      </c>
      <c r="P179" s="41">
        <f t="shared" si="11"/>
        <v>45096</v>
      </c>
      <c r="Q179" s="64" t="s">
        <v>307</v>
      </c>
      <c r="R179" s="65" t="s">
        <v>71</v>
      </c>
    </row>
    <row r="180" spans="1:18">
      <c r="A180" t="s">
        <v>313</v>
      </c>
      <c r="B180" s="21">
        <v>45089</v>
      </c>
      <c r="C180" s="31" t="s">
        <v>305</v>
      </c>
      <c r="D180" s="6">
        <v>5</v>
      </c>
      <c r="H180">
        <v>32</v>
      </c>
      <c r="I180">
        <v>37</v>
      </c>
      <c r="J180" s="7">
        <v>38</v>
      </c>
      <c r="K180" s="24">
        <v>19</v>
      </c>
      <c r="L180" s="24">
        <v>22</v>
      </c>
      <c r="M180" s="7">
        <v>22</v>
      </c>
      <c r="N180" s="39">
        <f t="shared" si="9"/>
        <v>21</v>
      </c>
      <c r="O180" s="40">
        <f t="shared" si="10"/>
        <v>45069</v>
      </c>
      <c r="P180" s="41">
        <f t="shared" si="11"/>
        <v>45094</v>
      </c>
      <c r="Q180" s="64" t="s">
        <v>307</v>
      </c>
      <c r="R180" s="65" t="s">
        <v>71</v>
      </c>
    </row>
    <row r="181" spans="1:18">
      <c r="A181" t="s">
        <v>314</v>
      </c>
      <c r="B181" s="21">
        <v>45089</v>
      </c>
      <c r="C181" s="31" t="s">
        <v>305</v>
      </c>
      <c r="D181" s="6">
        <v>3</v>
      </c>
      <c r="H181">
        <v>31</v>
      </c>
      <c r="I181">
        <v>32</v>
      </c>
      <c r="J181" s="7">
        <v>33</v>
      </c>
      <c r="K181" s="24">
        <v>19</v>
      </c>
      <c r="L181" s="24">
        <v>19</v>
      </c>
      <c r="M181" s="7">
        <v>20</v>
      </c>
      <c r="N181" s="39">
        <f t="shared" si="9"/>
        <v>19</v>
      </c>
      <c r="O181" s="40">
        <f t="shared" si="10"/>
        <v>45071</v>
      </c>
      <c r="P181" s="41">
        <f t="shared" si="11"/>
        <v>45096</v>
      </c>
      <c r="Q181" s="64" t="s">
        <v>307</v>
      </c>
      <c r="R181" s="65" t="s">
        <v>67</v>
      </c>
    </row>
    <row r="182" spans="1:18">
      <c r="A182" t="s">
        <v>315</v>
      </c>
      <c r="B182" s="21">
        <v>45089</v>
      </c>
      <c r="C182" s="31" t="s">
        <v>305</v>
      </c>
      <c r="D182" s="6">
        <v>4</v>
      </c>
      <c r="E182">
        <v>90</v>
      </c>
      <c r="F182" t="s">
        <v>42</v>
      </c>
      <c r="G182" s="7">
        <v>90</v>
      </c>
      <c r="K182" s="24">
        <v>10</v>
      </c>
      <c r="L182" s="24">
        <v>11</v>
      </c>
      <c r="M182" s="7">
        <v>10</v>
      </c>
      <c r="N182" s="39">
        <f t="shared" si="9"/>
        <v>10</v>
      </c>
      <c r="O182" s="40">
        <f t="shared" si="10"/>
        <v>45080</v>
      </c>
      <c r="P182" s="41">
        <f t="shared" si="11"/>
        <v>45105</v>
      </c>
      <c r="Q182" s="64" t="s">
        <v>88</v>
      </c>
      <c r="R182" s="65" t="s">
        <v>71</v>
      </c>
    </row>
    <row r="183" spans="1:18">
      <c r="A183" t="s">
        <v>316</v>
      </c>
      <c r="B183" s="21">
        <v>45089</v>
      </c>
      <c r="C183" s="31" t="s">
        <v>305</v>
      </c>
      <c r="D183" s="6">
        <v>4</v>
      </c>
      <c r="E183" t="s">
        <v>42</v>
      </c>
      <c r="F183" t="s">
        <v>42</v>
      </c>
      <c r="H183">
        <v>12</v>
      </c>
      <c r="K183" s="24">
        <v>11</v>
      </c>
      <c r="L183" s="24">
        <v>11</v>
      </c>
      <c r="M183" s="7">
        <v>12</v>
      </c>
      <c r="N183" s="39">
        <f t="shared" si="9"/>
        <v>11</v>
      </c>
      <c r="O183" s="40">
        <f t="shared" si="10"/>
        <v>45079</v>
      </c>
      <c r="P183" s="41">
        <f t="shared" si="11"/>
        <v>45104</v>
      </c>
      <c r="Q183" s="64" t="s">
        <v>307</v>
      </c>
      <c r="R183" s="65" t="s">
        <v>71</v>
      </c>
    </row>
    <row r="184" spans="1:18">
      <c r="A184" t="s">
        <v>317</v>
      </c>
      <c r="B184" s="21">
        <v>45089</v>
      </c>
      <c r="C184" s="31" t="s">
        <v>305</v>
      </c>
      <c r="D184" s="6">
        <v>5</v>
      </c>
      <c r="H184" t="s">
        <v>39</v>
      </c>
      <c r="K184" s="24">
        <v>24</v>
      </c>
      <c r="L184" s="24"/>
      <c r="N184" s="39">
        <v>24</v>
      </c>
      <c r="O184" s="40">
        <f t="shared" si="10"/>
        <v>45066</v>
      </c>
      <c r="P184" s="41">
        <f t="shared" si="11"/>
        <v>45091</v>
      </c>
      <c r="Q184" s="64" t="s">
        <v>318</v>
      </c>
      <c r="R184" s="65" t="s">
        <v>71</v>
      </c>
    </row>
    <row r="185" spans="1:18">
      <c r="A185" t="s">
        <v>319</v>
      </c>
      <c r="B185" s="21">
        <v>45089</v>
      </c>
      <c r="C185" s="31" t="s">
        <v>305</v>
      </c>
      <c r="D185" s="6">
        <v>5</v>
      </c>
      <c r="H185">
        <v>32</v>
      </c>
      <c r="I185">
        <v>35</v>
      </c>
      <c r="J185" s="7">
        <v>35</v>
      </c>
      <c r="K185" s="24">
        <v>19</v>
      </c>
      <c r="L185" s="24">
        <v>21</v>
      </c>
      <c r="M185" s="7">
        <v>21</v>
      </c>
      <c r="N185" s="39">
        <f t="shared" si="9"/>
        <v>20</v>
      </c>
      <c r="O185" s="40">
        <f t="shared" si="10"/>
        <v>45070</v>
      </c>
      <c r="P185" s="41">
        <f t="shared" si="11"/>
        <v>45095</v>
      </c>
      <c r="Q185" s="64" t="s">
        <v>318</v>
      </c>
      <c r="R185" s="65" t="s">
        <v>71</v>
      </c>
    </row>
    <row r="186" spans="1:18">
      <c r="A186" t="s">
        <v>320</v>
      </c>
      <c r="B186" s="21">
        <v>45089</v>
      </c>
      <c r="C186" s="31" t="s">
        <v>305</v>
      </c>
      <c r="D186" s="6">
        <v>6</v>
      </c>
      <c r="H186">
        <v>38</v>
      </c>
      <c r="I186">
        <v>32</v>
      </c>
      <c r="J186" s="7">
        <v>34</v>
      </c>
      <c r="K186" s="24">
        <v>22</v>
      </c>
      <c r="L186" s="24">
        <v>19</v>
      </c>
      <c r="M186" s="7">
        <v>20</v>
      </c>
      <c r="N186" s="39">
        <f t="shared" si="9"/>
        <v>20</v>
      </c>
      <c r="O186" s="40">
        <f t="shared" si="10"/>
        <v>45070</v>
      </c>
      <c r="P186" s="41">
        <f t="shared" si="11"/>
        <v>45095</v>
      </c>
      <c r="Q186" s="64" t="s">
        <v>321</v>
      </c>
      <c r="R186" s="65" t="s">
        <v>67</v>
      </c>
    </row>
    <row r="187" spans="1:18">
      <c r="A187" t="s">
        <v>322</v>
      </c>
      <c r="B187" s="21">
        <v>45089</v>
      </c>
      <c r="C187" s="31" t="s">
        <v>305</v>
      </c>
      <c r="D187" s="6">
        <v>8</v>
      </c>
      <c r="G187" s="7" t="s">
        <v>323</v>
      </c>
      <c r="H187">
        <v>38</v>
      </c>
      <c r="I187">
        <v>38</v>
      </c>
      <c r="J187" s="7">
        <v>34</v>
      </c>
      <c r="K187" s="24">
        <v>22</v>
      </c>
      <c r="L187" s="24">
        <v>22</v>
      </c>
      <c r="M187" s="7">
        <v>20</v>
      </c>
      <c r="N187" s="39">
        <f t="shared" si="9"/>
        <v>21</v>
      </c>
      <c r="O187" s="40">
        <f t="shared" si="10"/>
        <v>45069</v>
      </c>
      <c r="P187" s="41">
        <f t="shared" si="11"/>
        <v>45094</v>
      </c>
      <c r="Q187" s="64" t="s">
        <v>324</v>
      </c>
      <c r="R187" s="65" t="s">
        <v>67</v>
      </c>
    </row>
    <row r="188" spans="1:18">
      <c r="A188" t="s">
        <v>325</v>
      </c>
      <c r="B188" s="21">
        <v>45089</v>
      </c>
      <c r="C188" s="31" t="s">
        <v>305</v>
      </c>
      <c r="D188" s="6">
        <v>5</v>
      </c>
      <c r="H188">
        <v>31</v>
      </c>
      <c r="I188">
        <v>30</v>
      </c>
      <c r="J188" s="7">
        <v>32</v>
      </c>
      <c r="K188" s="24">
        <v>19</v>
      </c>
      <c r="L188" s="24">
        <v>19</v>
      </c>
      <c r="M188" s="7">
        <v>19</v>
      </c>
      <c r="N188" s="39">
        <f t="shared" si="9"/>
        <v>19</v>
      </c>
      <c r="O188" s="40">
        <f t="shared" si="10"/>
        <v>45071</v>
      </c>
      <c r="P188" s="41">
        <f t="shared" si="11"/>
        <v>45096</v>
      </c>
      <c r="Q188" s="64" t="s">
        <v>324</v>
      </c>
      <c r="R188" s="65" t="s">
        <v>67</v>
      </c>
    </row>
    <row r="189" spans="1:18">
      <c r="A189" t="s">
        <v>326</v>
      </c>
      <c r="B189" s="21">
        <v>45089</v>
      </c>
      <c r="C189" s="31" t="s">
        <v>305</v>
      </c>
      <c r="D189" s="6">
        <v>4</v>
      </c>
      <c r="H189">
        <v>32</v>
      </c>
      <c r="I189">
        <v>34</v>
      </c>
      <c r="J189" s="7">
        <v>35</v>
      </c>
      <c r="K189" s="24">
        <v>19</v>
      </c>
      <c r="L189" s="24">
        <v>20</v>
      </c>
      <c r="M189" s="7">
        <v>21</v>
      </c>
      <c r="N189" s="39">
        <f t="shared" si="9"/>
        <v>20</v>
      </c>
      <c r="O189" s="40">
        <f t="shared" si="10"/>
        <v>45070</v>
      </c>
      <c r="P189" s="41">
        <f t="shared" si="11"/>
        <v>45095</v>
      </c>
      <c r="Q189" s="64" t="s">
        <v>321</v>
      </c>
      <c r="R189" s="65" t="s">
        <v>67</v>
      </c>
    </row>
    <row r="190" spans="1:18">
      <c r="A190" t="s">
        <v>327</v>
      </c>
      <c r="B190" s="21">
        <v>45089</v>
      </c>
      <c r="C190" s="31" t="s">
        <v>305</v>
      </c>
      <c r="D190" s="6">
        <v>5</v>
      </c>
      <c r="E190">
        <v>90</v>
      </c>
      <c r="F190">
        <v>90</v>
      </c>
      <c r="G190" s="7">
        <v>90</v>
      </c>
      <c r="K190" s="24">
        <v>10</v>
      </c>
      <c r="L190" s="24">
        <v>10</v>
      </c>
      <c r="M190" s="7">
        <v>10</v>
      </c>
      <c r="N190" s="39">
        <f t="shared" si="9"/>
        <v>10</v>
      </c>
      <c r="O190" s="40">
        <f t="shared" si="10"/>
        <v>45080</v>
      </c>
      <c r="P190" s="41">
        <f t="shared" si="11"/>
        <v>45105</v>
      </c>
      <c r="Q190" s="64" t="s">
        <v>321</v>
      </c>
      <c r="R190" s="65" t="s">
        <v>67</v>
      </c>
    </row>
    <row r="191" spans="1:18">
      <c r="A191" t="s">
        <v>328</v>
      </c>
      <c r="B191" s="21">
        <v>45089</v>
      </c>
      <c r="C191" s="31" t="s">
        <v>305</v>
      </c>
      <c r="D191" s="6">
        <v>7</v>
      </c>
      <c r="G191" s="7" t="s">
        <v>329</v>
      </c>
      <c r="H191">
        <v>37</v>
      </c>
      <c r="I191">
        <v>36</v>
      </c>
      <c r="J191" s="7">
        <v>40</v>
      </c>
      <c r="K191" s="24">
        <v>22</v>
      </c>
      <c r="L191" s="24">
        <v>21</v>
      </c>
      <c r="M191" s="7">
        <v>40</v>
      </c>
      <c r="N191" s="39">
        <f t="shared" si="9"/>
        <v>28</v>
      </c>
      <c r="O191" s="40">
        <f t="shared" si="10"/>
        <v>45062</v>
      </c>
      <c r="P191" s="41">
        <f t="shared" si="11"/>
        <v>45087</v>
      </c>
      <c r="Q191" s="64" t="s">
        <v>330</v>
      </c>
      <c r="R191" s="65" t="s">
        <v>67</v>
      </c>
    </row>
    <row r="192" spans="1:18">
      <c r="A192" t="s">
        <v>331</v>
      </c>
      <c r="B192" s="21">
        <v>45089</v>
      </c>
      <c r="C192" s="31" t="s">
        <v>305</v>
      </c>
      <c r="D192" s="6">
        <v>4</v>
      </c>
      <c r="H192">
        <v>37</v>
      </c>
      <c r="I192">
        <v>37</v>
      </c>
      <c r="J192" s="7">
        <v>38</v>
      </c>
      <c r="K192" s="24">
        <v>22</v>
      </c>
      <c r="L192" s="24">
        <v>22</v>
      </c>
      <c r="M192" s="7">
        <v>22</v>
      </c>
      <c r="N192" s="39">
        <f t="shared" si="9"/>
        <v>22</v>
      </c>
      <c r="O192" s="40">
        <f t="shared" si="10"/>
        <v>45068</v>
      </c>
      <c r="P192" s="41">
        <f t="shared" si="11"/>
        <v>45093</v>
      </c>
      <c r="Q192" s="64" t="s">
        <v>330</v>
      </c>
      <c r="R192" s="65" t="s">
        <v>71</v>
      </c>
    </row>
    <row r="193" spans="1:18">
      <c r="A193" t="s">
        <v>332</v>
      </c>
      <c r="B193" s="21">
        <v>45089</v>
      </c>
      <c r="C193" s="31" t="s">
        <v>305</v>
      </c>
      <c r="D193" s="6">
        <v>3</v>
      </c>
      <c r="E193">
        <v>20</v>
      </c>
      <c r="F193">
        <v>90</v>
      </c>
      <c r="G193" s="7">
        <v>90</v>
      </c>
      <c r="K193" s="24">
        <v>2</v>
      </c>
      <c r="L193" s="24">
        <v>10</v>
      </c>
      <c r="M193" s="7">
        <v>10</v>
      </c>
      <c r="N193" s="39">
        <f t="shared" si="9"/>
        <v>7</v>
      </c>
      <c r="O193" s="40">
        <f t="shared" si="10"/>
        <v>45083</v>
      </c>
      <c r="P193" s="41">
        <f t="shared" si="11"/>
        <v>45108</v>
      </c>
      <c r="Q193" s="64" t="s">
        <v>235</v>
      </c>
      <c r="R193" s="65" t="s">
        <v>71</v>
      </c>
    </row>
    <row r="194" spans="1:18">
      <c r="A194" t="s">
        <v>333</v>
      </c>
      <c r="B194" s="21">
        <v>45089</v>
      </c>
      <c r="C194" s="31" t="s">
        <v>305</v>
      </c>
      <c r="D194" s="6">
        <v>8</v>
      </c>
      <c r="G194" s="7" t="s">
        <v>329</v>
      </c>
      <c r="H194">
        <v>37</v>
      </c>
      <c r="I194">
        <v>36</v>
      </c>
      <c r="J194" s="7">
        <v>38</v>
      </c>
      <c r="K194" s="24">
        <v>22</v>
      </c>
      <c r="L194" s="24">
        <v>21</v>
      </c>
      <c r="M194" s="7">
        <v>22</v>
      </c>
      <c r="N194" s="39">
        <f t="shared" si="9"/>
        <v>22</v>
      </c>
      <c r="O194" s="40">
        <f t="shared" si="10"/>
        <v>45068</v>
      </c>
      <c r="P194" s="41">
        <f t="shared" si="11"/>
        <v>45093</v>
      </c>
      <c r="Q194" s="64" t="s">
        <v>321</v>
      </c>
      <c r="R194" s="65" t="s">
        <v>67</v>
      </c>
    </row>
    <row r="195" spans="1:18">
      <c r="A195" t="s">
        <v>334</v>
      </c>
      <c r="B195" s="21">
        <v>45089</v>
      </c>
      <c r="C195" s="31" t="s">
        <v>305</v>
      </c>
      <c r="D195" s="6">
        <v>4</v>
      </c>
      <c r="H195">
        <v>40</v>
      </c>
      <c r="I195">
        <v>39</v>
      </c>
      <c r="J195" s="7">
        <v>38</v>
      </c>
      <c r="K195" s="24">
        <v>22</v>
      </c>
      <c r="L195" s="24">
        <v>22</v>
      </c>
      <c r="M195" s="7">
        <v>22</v>
      </c>
      <c r="N195" s="39">
        <f t="shared" si="9"/>
        <v>22</v>
      </c>
      <c r="O195" s="40">
        <f t="shared" si="10"/>
        <v>45068</v>
      </c>
      <c r="P195" s="41">
        <f t="shared" si="11"/>
        <v>45093</v>
      </c>
      <c r="Q195" s="64" t="s">
        <v>88</v>
      </c>
      <c r="R195" s="65" t="s">
        <v>67</v>
      </c>
    </row>
    <row r="196" spans="1:18">
      <c r="A196" t="s">
        <v>335</v>
      </c>
      <c r="B196" s="21">
        <v>45089</v>
      </c>
      <c r="C196" s="31" t="s">
        <v>305</v>
      </c>
      <c r="D196" s="6">
        <v>5</v>
      </c>
      <c r="H196">
        <v>42</v>
      </c>
      <c r="I196">
        <v>38</v>
      </c>
      <c r="J196" s="7">
        <v>38</v>
      </c>
      <c r="K196" s="24">
        <v>23</v>
      </c>
      <c r="L196" s="24">
        <v>22</v>
      </c>
      <c r="M196" s="7">
        <v>22</v>
      </c>
      <c r="N196" s="39">
        <f t="shared" si="9"/>
        <v>22</v>
      </c>
      <c r="O196" s="40">
        <f t="shared" si="10"/>
        <v>45068</v>
      </c>
      <c r="P196" s="41">
        <f t="shared" si="11"/>
        <v>45093</v>
      </c>
      <c r="Q196" s="64" t="s">
        <v>88</v>
      </c>
      <c r="R196" s="65" t="s">
        <v>67</v>
      </c>
    </row>
    <row r="197" spans="1:18">
      <c r="A197" t="s">
        <v>336</v>
      </c>
      <c r="B197" s="21">
        <v>45089</v>
      </c>
      <c r="C197" s="31" t="s">
        <v>305</v>
      </c>
      <c r="D197" s="6">
        <v>4</v>
      </c>
      <c r="H197">
        <v>25</v>
      </c>
      <c r="I197">
        <v>28</v>
      </c>
      <c r="J197" s="7">
        <v>29</v>
      </c>
      <c r="K197" s="24">
        <v>16</v>
      </c>
      <c r="L197" s="24">
        <v>18</v>
      </c>
      <c r="M197" s="7">
        <v>18</v>
      </c>
      <c r="N197" s="39">
        <f t="shared" si="9"/>
        <v>17</v>
      </c>
      <c r="O197" s="40">
        <f t="shared" si="10"/>
        <v>45073</v>
      </c>
      <c r="P197" s="41">
        <f t="shared" si="11"/>
        <v>45098</v>
      </c>
      <c r="Q197" s="64" t="s">
        <v>337</v>
      </c>
      <c r="R197" s="65" t="s">
        <v>57</v>
      </c>
    </row>
    <row r="198" spans="1:18">
      <c r="A198" t="s">
        <v>338</v>
      </c>
      <c r="B198" s="21">
        <v>45089</v>
      </c>
      <c r="C198" s="31" t="s">
        <v>305</v>
      </c>
      <c r="D198" s="6">
        <v>7</v>
      </c>
      <c r="G198" s="7" t="s">
        <v>339</v>
      </c>
      <c r="H198">
        <v>29</v>
      </c>
      <c r="I198">
        <v>31</v>
      </c>
      <c r="J198" s="7">
        <v>29</v>
      </c>
      <c r="K198" s="24">
        <v>18</v>
      </c>
      <c r="L198" s="24">
        <v>19</v>
      </c>
      <c r="M198" s="7">
        <v>18</v>
      </c>
      <c r="N198" s="39">
        <f t="shared" si="9"/>
        <v>18</v>
      </c>
      <c r="O198" s="40">
        <f t="shared" si="10"/>
        <v>45072</v>
      </c>
      <c r="P198" s="41">
        <f t="shared" si="11"/>
        <v>45097</v>
      </c>
      <c r="Q198" s="64" t="s">
        <v>340</v>
      </c>
      <c r="R198" s="65" t="s">
        <v>71</v>
      </c>
    </row>
    <row r="199" spans="1:18">
      <c r="A199" t="s">
        <v>341</v>
      </c>
      <c r="B199" s="21">
        <v>45089</v>
      </c>
      <c r="C199" s="31" t="s">
        <v>305</v>
      </c>
      <c r="D199" s="6">
        <v>5</v>
      </c>
      <c r="H199">
        <v>34</v>
      </c>
      <c r="I199">
        <v>34</v>
      </c>
      <c r="J199" s="7">
        <v>38</v>
      </c>
      <c r="K199" s="24">
        <v>20</v>
      </c>
      <c r="L199" s="24">
        <v>20</v>
      </c>
      <c r="M199" s="7">
        <v>22</v>
      </c>
      <c r="N199" s="39">
        <f t="shared" si="9"/>
        <v>21</v>
      </c>
      <c r="O199" s="40">
        <f t="shared" si="10"/>
        <v>45069</v>
      </c>
      <c r="P199" s="41">
        <f t="shared" si="11"/>
        <v>45094</v>
      </c>
      <c r="Q199" s="64" t="s">
        <v>342</v>
      </c>
      <c r="R199" s="65" t="s">
        <v>57</v>
      </c>
    </row>
    <row r="200" spans="1:18">
      <c r="A200" t="s">
        <v>343</v>
      </c>
      <c r="B200" s="21">
        <v>45089</v>
      </c>
      <c r="C200" s="31" t="s">
        <v>344</v>
      </c>
      <c r="D200" s="6">
        <v>4</v>
      </c>
      <c r="E200">
        <v>10</v>
      </c>
      <c r="F200">
        <v>20</v>
      </c>
      <c r="G200" s="7">
        <v>45</v>
      </c>
      <c r="K200" s="24">
        <v>1</v>
      </c>
      <c r="L200" s="24">
        <v>2</v>
      </c>
      <c r="M200" s="7">
        <v>6</v>
      </c>
      <c r="N200" s="39">
        <f t="shared" si="9"/>
        <v>3</v>
      </c>
      <c r="O200" s="40">
        <f t="shared" si="10"/>
        <v>45087</v>
      </c>
      <c r="P200" s="41">
        <f t="shared" si="11"/>
        <v>45112</v>
      </c>
      <c r="Q200" s="64" t="s">
        <v>73</v>
      </c>
      <c r="R200" s="65" t="s">
        <v>71</v>
      </c>
    </row>
    <row r="201" spans="1:18">
      <c r="A201" t="s">
        <v>345</v>
      </c>
      <c r="B201" s="21">
        <v>45089</v>
      </c>
      <c r="C201" s="31" t="s">
        <v>344</v>
      </c>
      <c r="D201" s="6">
        <v>4</v>
      </c>
      <c r="E201">
        <v>0</v>
      </c>
      <c r="F201">
        <v>10</v>
      </c>
      <c r="G201" s="7">
        <v>0</v>
      </c>
      <c r="K201" s="24">
        <v>0</v>
      </c>
      <c r="L201" s="24">
        <v>1</v>
      </c>
      <c r="M201" s="7">
        <v>0</v>
      </c>
      <c r="N201" s="39">
        <f t="shared" si="9"/>
        <v>0</v>
      </c>
      <c r="O201" s="40">
        <f t="shared" si="10"/>
        <v>45090</v>
      </c>
      <c r="P201" s="41">
        <f t="shared" si="11"/>
        <v>45115</v>
      </c>
      <c r="Q201" s="64" t="s">
        <v>56</v>
      </c>
      <c r="R201" s="65" t="s">
        <v>71</v>
      </c>
    </row>
    <row r="202" spans="1:18">
      <c r="A202" t="s">
        <v>346</v>
      </c>
      <c r="B202" s="21">
        <v>45089</v>
      </c>
      <c r="C202" s="31" t="s">
        <v>344</v>
      </c>
      <c r="D202" s="6">
        <v>4</v>
      </c>
      <c r="E202">
        <v>90</v>
      </c>
      <c r="F202">
        <v>90</v>
      </c>
      <c r="G202" s="7">
        <v>90</v>
      </c>
      <c r="K202" s="24">
        <v>10</v>
      </c>
      <c r="L202" s="24">
        <v>10</v>
      </c>
      <c r="M202" s="7">
        <v>10</v>
      </c>
      <c r="N202" s="39">
        <f t="shared" si="9"/>
        <v>10</v>
      </c>
      <c r="O202" s="40">
        <f t="shared" si="10"/>
        <v>45080</v>
      </c>
      <c r="P202" s="41">
        <f t="shared" si="11"/>
        <v>45105</v>
      </c>
      <c r="Q202" s="64" t="s">
        <v>141</v>
      </c>
      <c r="R202" s="65" t="s">
        <v>71</v>
      </c>
    </row>
    <row r="203" spans="1:18">
      <c r="A203" t="s">
        <v>347</v>
      </c>
      <c r="B203" s="21">
        <v>45089</v>
      </c>
      <c r="C203" s="31" t="s">
        <v>344</v>
      </c>
      <c r="D203" s="6">
        <v>5</v>
      </c>
      <c r="H203">
        <v>29</v>
      </c>
      <c r="I203">
        <v>32</v>
      </c>
      <c r="J203" s="7">
        <v>25</v>
      </c>
      <c r="K203" s="24">
        <v>18</v>
      </c>
      <c r="L203" s="24">
        <v>19</v>
      </c>
      <c r="M203" s="7">
        <v>16</v>
      </c>
      <c r="N203" s="39">
        <f t="shared" si="9"/>
        <v>18</v>
      </c>
      <c r="O203" s="40">
        <f t="shared" si="10"/>
        <v>45072</v>
      </c>
      <c r="P203" s="41">
        <f t="shared" si="11"/>
        <v>45097</v>
      </c>
      <c r="Q203" s="64" t="s">
        <v>112</v>
      </c>
      <c r="R203" s="65" t="s">
        <v>71</v>
      </c>
    </row>
    <row r="204" spans="1:18">
      <c r="A204" t="s">
        <v>348</v>
      </c>
      <c r="B204" s="21">
        <v>45089</v>
      </c>
      <c r="C204" s="31" t="s">
        <v>344</v>
      </c>
      <c r="D204" s="6">
        <v>7</v>
      </c>
      <c r="H204">
        <v>31</v>
      </c>
      <c r="I204">
        <v>27</v>
      </c>
      <c r="J204" s="7">
        <v>34</v>
      </c>
      <c r="K204" s="24">
        <v>19</v>
      </c>
      <c r="L204" s="24">
        <v>17</v>
      </c>
      <c r="M204" s="7">
        <v>20</v>
      </c>
      <c r="N204" s="39">
        <f t="shared" si="9"/>
        <v>19</v>
      </c>
      <c r="O204" s="40">
        <f t="shared" si="10"/>
        <v>45071</v>
      </c>
      <c r="P204" s="41">
        <f t="shared" si="11"/>
        <v>45096</v>
      </c>
      <c r="Q204" s="64" t="s">
        <v>349</v>
      </c>
      <c r="R204" s="65" t="s">
        <v>67</v>
      </c>
    </row>
    <row r="205" spans="1:18">
      <c r="A205" t="s">
        <v>350</v>
      </c>
      <c r="B205" s="21">
        <v>45089</v>
      </c>
      <c r="C205" s="31" t="s">
        <v>344</v>
      </c>
      <c r="D205" s="6">
        <v>6</v>
      </c>
      <c r="H205">
        <v>38</v>
      </c>
      <c r="I205">
        <v>36</v>
      </c>
      <c r="J205" s="7">
        <v>36</v>
      </c>
      <c r="K205" s="24">
        <v>22</v>
      </c>
      <c r="L205" s="24">
        <v>21</v>
      </c>
      <c r="M205" s="7">
        <v>21</v>
      </c>
      <c r="N205" s="39">
        <f t="shared" si="9"/>
        <v>21</v>
      </c>
      <c r="O205" s="40">
        <f t="shared" si="10"/>
        <v>45069</v>
      </c>
      <c r="P205" s="41">
        <f t="shared" si="11"/>
        <v>45094</v>
      </c>
      <c r="Q205" s="64" t="s">
        <v>261</v>
      </c>
      <c r="R205" s="65" t="s">
        <v>57</v>
      </c>
    </row>
    <row r="206" spans="1:18">
      <c r="A206" t="s">
        <v>351</v>
      </c>
      <c r="B206" s="21">
        <v>45089</v>
      </c>
      <c r="C206" s="31" t="s">
        <v>344</v>
      </c>
      <c r="D206" s="6">
        <v>5</v>
      </c>
      <c r="E206">
        <v>45</v>
      </c>
      <c r="F206">
        <v>45</v>
      </c>
      <c r="G206" s="7">
        <v>45</v>
      </c>
      <c r="H206" t="s">
        <v>352</v>
      </c>
      <c r="K206" s="24">
        <v>6</v>
      </c>
      <c r="L206" s="24">
        <v>6</v>
      </c>
      <c r="M206" s="7">
        <v>6</v>
      </c>
      <c r="N206" s="39">
        <f t="shared" si="9"/>
        <v>6</v>
      </c>
      <c r="O206" s="40">
        <f t="shared" si="10"/>
        <v>45084</v>
      </c>
      <c r="P206" s="41">
        <f t="shared" si="11"/>
        <v>45109</v>
      </c>
      <c r="Q206" s="64" t="s">
        <v>73</v>
      </c>
      <c r="R206" s="65" t="s">
        <v>71</v>
      </c>
    </row>
    <row r="207" spans="1:18">
      <c r="A207" t="s">
        <v>353</v>
      </c>
      <c r="B207" s="21">
        <v>45089</v>
      </c>
      <c r="C207" s="31" t="s">
        <v>344</v>
      </c>
      <c r="D207" s="6">
        <v>2</v>
      </c>
      <c r="E207">
        <v>90</v>
      </c>
      <c r="F207" t="s">
        <v>42</v>
      </c>
      <c r="K207" s="24">
        <v>10</v>
      </c>
      <c r="L207" s="24">
        <v>11</v>
      </c>
      <c r="N207" s="39">
        <f>ROUND((K207+L207)/2,0)</f>
        <v>11</v>
      </c>
      <c r="O207" s="40">
        <f t="shared" si="10"/>
        <v>45079</v>
      </c>
      <c r="P207" s="41">
        <f t="shared" si="11"/>
        <v>45104</v>
      </c>
      <c r="Q207" s="64" t="s">
        <v>141</v>
      </c>
      <c r="R207" s="65" t="s">
        <v>57</v>
      </c>
    </row>
    <row r="208" spans="1:18">
      <c r="A208" t="s">
        <v>354</v>
      </c>
      <c r="B208" s="21">
        <v>45089</v>
      </c>
      <c r="C208" s="31" t="s">
        <v>344</v>
      </c>
      <c r="D208" s="6">
        <v>3</v>
      </c>
      <c r="H208" t="s">
        <v>39</v>
      </c>
      <c r="K208" s="24">
        <v>24</v>
      </c>
      <c r="L208" s="24"/>
      <c r="N208" s="39">
        <v>24</v>
      </c>
      <c r="O208" s="40">
        <f t="shared" si="10"/>
        <v>45066</v>
      </c>
      <c r="P208" s="41">
        <f t="shared" si="11"/>
        <v>45091</v>
      </c>
      <c r="Q208" s="64" t="s">
        <v>136</v>
      </c>
      <c r="R208" s="65" t="s">
        <v>57</v>
      </c>
    </row>
    <row r="209" spans="1:18">
      <c r="A209" t="s">
        <v>355</v>
      </c>
      <c r="B209" s="21">
        <v>45092</v>
      </c>
      <c r="C209" s="31" t="s">
        <v>356</v>
      </c>
      <c r="D209" s="6">
        <v>4</v>
      </c>
      <c r="H209">
        <v>32</v>
      </c>
      <c r="I209">
        <v>28</v>
      </c>
      <c r="J209" s="7">
        <v>32</v>
      </c>
      <c r="K209" s="24">
        <v>19</v>
      </c>
      <c r="L209" s="24">
        <v>18</v>
      </c>
      <c r="M209" s="7">
        <v>19</v>
      </c>
      <c r="N209" s="39">
        <f t="shared" si="9"/>
        <v>19</v>
      </c>
      <c r="O209" s="40">
        <f t="shared" si="10"/>
        <v>45074</v>
      </c>
      <c r="P209" s="41">
        <f t="shared" si="11"/>
        <v>45099</v>
      </c>
      <c r="Q209" s="64" t="s">
        <v>261</v>
      </c>
      <c r="R209" s="65" t="s">
        <v>57</v>
      </c>
    </row>
    <row r="210" spans="1:18">
      <c r="A210" t="s">
        <v>357</v>
      </c>
      <c r="B210" s="21">
        <v>45092</v>
      </c>
      <c r="C210" s="31" t="s">
        <v>356</v>
      </c>
      <c r="D210" s="6">
        <v>2</v>
      </c>
      <c r="H210" t="s">
        <v>42</v>
      </c>
      <c r="I210">
        <v>28</v>
      </c>
      <c r="K210" s="24">
        <v>11</v>
      </c>
      <c r="L210" s="24">
        <v>18</v>
      </c>
      <c r="N210" s="39">
        <f>ROUND((K210+L210)/2,0)</f>
        <v>15</v>
      </c>
      <c r="O210" s="40">
        <f t="shared" si="10"/>
        <v>45078</v>
      </c>
      <c r="P210" s="41">
        <f t="shared" si="11"/>
        <v>45103</v>
      </c>
      <c r="Q210" s="64" t="s">
        <v>136</v>
      </c>
      <c r="R210" s="65" t="s">
        <v>57</v>
      </c>
    </row>
    <row r="211" spans="1:18">
      <c r="A211" t="s">
        <v>358</v>
      </c>
      <c r="B211" s="21">
        <v>45092</v>
      </c>
      <c r="C211" s="31" t="s">
        <v>356</v>
      </c>
      <c r="D211" s="6">
        <v>3</v>
      </c>
      <c r="H211">
        <v>40</v>
      </c>
      <c r="I211">
        <v>39</v>
      </c>
      <c r="J211" s="7">
        <v>40</v>
      </c>
      <c r="K211" s="24">
        <v>22</v>
      </c>
      <c r="L211" s="24">
        <v>22</v>
      </c>
      <c r="M211" s="7">
        <v>22</v>
      </c>
      <c r="N211" s="39">
        <f t="shared" si="9"/>
        <v>22</v>
      </c>
      <c r="O211" s="40">
        <f t="shared" si="10"/>
        <v>45071</v>
      </c>
      <c r="P211" s="41">
        <f t="shared" si="11"/>
        <v>45096</v>
      </c>
      <c r="Q211" s="64" t="s">
        <v>83</v>
      </c>
      <c r="R211" s="65" t="s">
        <v>71</v>
      </c>
    </row>
    <row r="212" spans="1:18">
      <c r="A212" t="s">
        <v>359</v>
      </c>
      <c r="B212" s="21">
        <v>45092</v>
      </c>
      <c r="C212" s="31" t="s">
        <v>356</v>
      </c>
      <c r="D212" s="6">
        <v>6</v>
      </c>
      <c r="H212">
        <v>32</v>
      </c>
      <c r="I212">
        <v>29</v>
      </c>
      <c r="J212" s="7">
        <v>35</v>
      </c>
      <c r="K212" s="24">
        <v>19</v>
      </c>
      <c r="L212" s="24">
        <v>18</v>
      </c>
      <c r="M212" s="7">
        <v>21</v>
      </c>
      <c r="N212" s="39">
        <f t="shared" si="9"/>
        <v>19</v>
      </c>
      <c r="O212" s="40">
        <f t="shared" si="10"/>
        <v>45074</v>
      </c>
      <c r="P212" s="41">
        <f t="shared" si="11"/>
        <v>45099</v>
      </c>
      <c r="Q212" s="64" t="s">
        <v>109</v>
      </c>
      <c r="R212" s="65" t="s">
        <v>71</v>
      </c>
    </row>
    <row r="213" spans="1:18">
      <c r="A213" t="s">
        <v>360</v>
      </c>
      <c r="B213" s="21">
        <v>45092</v>
      </c>
      <c r="C213" s="31" t="s">
        <v>356</v>
      </c>
      <c r="D213" s="6">
        <v>2</v>
      </c>
      <c r="H213">
        <v>28</v>
      </c>
      <c r="I213">
        <v>31</v>
      </c>
      <c r="K213" s="24">
        <v>18</v>
      </c>
      <c r="L213" s="24">
        <v>19</v>
      </c>
      <c r="N213" s="39">
        <f>ROUND((K213+L213)/2,0)</f>
        <v>19</v>
      </c>
      <c r="O213" s="40">
        <f t="shared" si="10"/>
        <v>45074</v>
      </c>
      <c r="P213" s="41">
        <f t="shared" si="11"/>
        <v>45099</v>
      </c>
      <c r="Q213" s="64" t="s">
        <v>56</v>
      </c>
      <c r="R213" s="65" t="s">
        <v>57</v>
      </c>
    </row>
    <row r="214" spans="1:18">
      <c r="A214" t="s">
        <v>361</v>
      </c>
      <c r="B214" s="21">
        <v>45092</v>
      </c>
      <c r="C214" s="31" t="s">
        <v>356</v>
      </c>
      <c r="D214" s="6">
        <v>4</v>
      </c>
      <c r="H214">
        <v>25</v>
      </c>
      <c r="I214">
        <v>25</v>
      </c>
      <c r="J214" s="7">
        <v>25</v>
      </c>
      <c r="K214" s="24">
        <v>16</v>
      </c>
      <c r="L214" s="24">
        <v>16</v>
      </c>
      <c r="M214" s="7">
        <v>16</v>
      </c>
      <c r="N214" s="39">
        <f t="shared" si="9"/>
        <v>16</v>
      </c>
      <c r="O214" s="40">
        <f t="shared" si="10"/>
        <v>45077</v>
      </c>
      <c r="P214" s="41">
        <f t="shared" si="11"/>
        <v>45102</v>
      </c>
      <c r="Q214" s="64" t="s">
        <v>261</v>
      </c>
      <c r="R214" s="65" t="s">
        <v>71</v>
      </c>
    </row>
    <row r="215" spans="1:18">
      <c r="A215" t="s">
        <v>362</v>
      </c>
      <c r="B215" s="21">
        <v>45092</v>
      </c>
      <c r="C215" s="31" t="s">
        <v>356</v>
      </c>
      <c r="D215" s="6">
        <v>2</v>
      </c>
      <c r="H215">
        <v>20</v>
      </c>
      <c r="I215">
        <v>22</v>
      </c>
      <c r="K215" s="24">
        <v>14</v>
      </c>
      <c r="L215" s="24">
        <v>15</v>
      </c>
      <c r="N215" s="39">
        <f>ROUND((K215+L215)/2,0)</f>
        <v>15</v>
      </c>
      <c r="O215" s="40">
        <f t="shared" si="10"/>
        <v>45078</v>
      </c>
      <c r="P215" s="41">
        <f t="shared" si="11"/>
        <v>45103</v>
      </c>
      <c r="Q215" s="64" t="s">
        <v>73</v>
      </c>
      <c r="R215" s="65" t="s">
        <v>57</v>
      </c>
    </row>
    <row r="216" spans="1:18">
      <c r="A216" t="s">
        <v>363</v>
      </c>
      <c r="B216" s="21">
        <v>45092</v>
      </c>
      <c r="C216" s="31" t="s">
        <v>356</v>
      </c>
      <c r="D216" s="6">
        <v>2</v>
      </c>
      <c r="H216">
        <v>31</v>
      </c>
      <c r="I216">
        <v>32</v>
      </c>
      <c r="K216" s="24">
        <v>19</v>
      </c>
      <c r="L216" s="24">
        <v>19</v>
      </c>
      <c r="N216" s="39">
        <f>ROUND((K216+L216)/2,0)</f>
        <v>19</v>
      </c>
      <c r="O216" s="40">
        <f t="shared" si="10"/>
        <v>45074</v>
      </c>
      <c r="P216" s="41">
        <f t="shared" si="11"/>
        <v>45099</v>
      </c>
      <c r="Q216" s="64" t="s">
        <v>136</v>
      </c>
      <c r="R216" s="65" t="s">
        <v>71</v>
      </c>
    </row>
    <row r="217" spans="1:18">
      <c r="A217" t="s">
        <v>364</v>
      </c>
      <c r="B217" s="21">
        <v>45092</v>
      </c>
      <c r="C217" s="31" t="s">
        <v>356</v>
      </c>
      <c r="D217" s="6">
        <v>3</v>
      </c>
      <c r="H217">
        <v>34</v>
      </c>
      <c r="I217">
        <v>36</v>
      </c>
      <c r="J217" s="7">
        <v>40</v>
      </c>
      <c r="K217" s="24">
        <v>20</v>
      </c>
      <c r="L217" s="24">
        <v>21</v>
      </c>
      <c r="M217" s="7">
        <v>22</v>
      </c>
      <c r="N217" s="39">
        <f t="shared" si="9"/>
        <v>21</v>
      </c>
      <c r="O217" s="40">
        <f t="shared" si="10"/>
        <v>45072</v>
      </c>
      <c r="P217" s="41">
        <f t="shared" si="11"/>
        <v>45097</v>
      </c>
      <c r="Q217" s="64" t="s">
        <v>136</v>
      </c>
      <c r="R217" s="65" t="s">
        <v>57</v>
      </c>
    </row>
    <row r="218" spans="1:18">
      <c r="A218" t="s">
        <v>365</v>
      </c>
      <c r="B218" s="21">
        <v>45092</v>
      </c>
      <c r="C218" s="31" t="s">
        <v>356</v>
      </c>
      <c r="D218" s="6">
        <v>4</v>
      </c>
      <c r="H218">
        <v>32</v>
      </c>
      <c r="I218">
        <v>34</v>
      </c>
      <c r="J218" s="7">
        <v>33</v>
      </c>
      <c r="K218" s="24">
        <v>19</v>
      </c>
      <c r="L218" s="24">
        <v>20</v>
      </c>
      <c r="M218" s="7">
        <v>20</v>
      </c>
      <c r="N218" s="39">
        <f t="shared" si="9"/>
        <v>20</v>
      </c>
      <c r="O218" s="40">
        <f t="shared" si="10"/>
        <v>45073</v>
      </c>
      <c r="P218" s="41">
        <f t="shared" si="11"/>
        <v>45098</v>
      </c>
      <c r="Q218" s="64" t="s">
        <v>80</v>
      </c>
      <c r="R218" s="65" t="s">
        <v>57</v>
      </c>
    </row>
    <row r="219" spans="1:18">
      <c r="A219" t="s">
        <v>366</v>
      </c>
      <c r="B219" s="21">
        <v>45092</v>
      </c>
      <c r="C219" s="31" t="s">
        <v>356</v>
      </c>
      <c r="D219" s="6">
        <v>7</v>
      </c>
      <c r="H219">
        <v>36</v>
      </c>
      <c r="I219">
        <v>37</v>
      </c>
      <c r="J219" s="7">
        <v>36</v>
      </c>
      <c r="K219" s="24">
        <v>21</v>
      </c>
      <c r="L219" s="24">
        <v>22</v>
      </c>
      <c r="M219" s="7">
        <v>21</v>
      </c>
      <c r="N219" s="39">
        <f t="shared" si="9"/>
        <v>21</v>
      </c>
      <c r="O219" s="40">
        <f t="shared" si="10"/>
        <v>45072</v>
      </c>
      <c r="P219" s="41">
        <f t="shared" si="11"/>
        <v>45097</v>
      </c>
      <c r="Q219" s="64" t="s">
        <v>207</v>
      </c>
      <c r="R219" s="65" t="s">
        <v>57</v>
      </c>
    </row>
    <row r="220" spans="1:18">
      <c r="A220" t="s">
        <v>367</v>
      </c>
      <c r="B220" s="21">
        <v>45092</v>
      </c>
      <c r="C220" s="31" t="s">
        <v>356</v>
      </c>
      <c r="D220" s="6">
        <v>4</v>
      </c>
      <c r="E220">
        <v>60</v>
      </c>
      <c r="F220">
        <v>75</v>
      </c>
      <c r="G220" s="7">
        <v>75</v>
      </c>
      <c r="K220" s="24">
        <v>7</v>
      </c>
      <c r="L220" s="24">
        <v>8</v>
      </c>
      <c r="M220" s="7">
        <v>8</v>
      </c>
      <c r="N220" s="39">
        <f t="shared" si="9"/>
        <v>8</v>
      </c>
      <c r="O220" s="40">
        <f t="shared" si="10"/>
        <v>45085</v>
      </c>
      <c r="P220" s="41">
        <f t="shared" si="11"/>
        <v>45110</v>
      </c>
      <c r="Q220" s="64" t="s">
        <v>207</v>
      </c>
      <c r="R220" s="65" t="s">
        <v>57</v>
      </c>
    </row>
    <row r="221" spans="1:18">
      <c r="A221" t="s">
        <v>368</v>
      </c>
      <c r="B221" s="21">
        <v>45092</v>
      </c>
      <c r="C221" s="31" t="s">
        <v>356</v>
      </c>
      <c r="D221" s="6">
        <v>4</v>
      </c>
      <c r="H221">
        <v>37</v>
      </c>
      <c r="I221">
        <v>40</v>
      </c>
      <c r="J221" s="7">
        <v>37</v>
      </c>
      <c r="K221" s="24">
        <v>22</v>
      </c>
      <c r="L221" s="24">
        <v>22</v>
      </c>
      <c r="M221" s="7">
        <v>22</v>
      </c>
      <c r="N221" s="39">
        <f t="shared" si="9"/>
        <v>22</v>
      </c>
      <c r="O221" s="40">
        <f t="shared" si="10"/>
        <v>45071</v>
      </c>
      <c r="P221" s="41">
        <f t="shared" si="11"/>
        <v>45096</v>
      </c>
      <c r="Q221" s="64" t="s">
        <v>112</v>
      </c>
      <c r="R221" s="65" t="s">
        <v>57</v>
      </c>
    </row>
    <row r="222" spans="1:18">
      <c r="A222" t="s">
        <v>369</v>
      </c>
      <c r="B222" s="21">
        <v>45092</v>
      </c>
      <c r="C222" s="31" t="s">
        <v>356</v>
      </c>
      <c r="D222" s="6">
        <v>4</v>
      </c>
      <c r="H222">
        <v>26</v>
      </c>
      <c r="I222">
        <v>25</v>
      </c>
      <c r="J222" s="7">
        <v>27</v>
      </c>
      <c r="K222" s="24">
        <v>17</v>
      </c>
      <c r="L222" s="24">
        <v>16</v>
      </c>
      <c r="M222" s="7">
        <v>17</v>
      </c>
      <c r="N222" s="39">
        <f t="shared" si="9"/>
        <v>17</v>
      </c>
      <c r="O222" s="40">
        <f t="shared" si="10"/>
        <v>45076</v>
      </c>
      <c r="P222" s="41">
        <f t="shared" si="11"/>
        <v>45101</v>
      </c>
      <c r="Q222" s="64" t="s">
        <v>130</v>
      </c>
      <c r="R222" s="65" t="s">
        <v>57</v>
      </c>
    </row>
    <row r="223" spans="1:18">
      <c r="A223" t="s">
        <v>370</v>
      </c>
      <c r="B223" s="21">
        <v>45092</v>
      </c>
      <c r="C223" s="31" t="s">
        <v>356</v>
      </c>
      <c r="D223" s="6">
        <v>6</v>
      </c>
      <c r="H223">
        <v>41</v>
      </c>
      <c r="I223" t="s">
        <v>39</v>
      </c>
      <c r="K223" s="24">
        <v>23</v>
      </c>
      <c r="L223" s="24">
        <v>24</v>
      </c>
      <c r="M223" s="7">
        <v>24</v>
      </c>
      <c r="N223" s="39">
        <f t="shared" si="9"/>
        <v>24</v>
      </c>
      <c r="O223" s="40">
        <f t="shared" si="10"/>
        <v>45069</v>
      </c>
      <c r="P223" s="41">
        <f t="shared" si="11"/>
        <v>45094</v>
      </c>
      <c r="Q223" s="64" t="s">
        <v>371</v>
      </c>
      <c r="R223" s="65" t="s">
        <v>71</v>
      </c>
    </row>
    <row r="224" spans="1:18">
      <c r="A224" t="s">
        <v>372</v>
      </c>
      <c r="B224" s="21">
        <v>45092</v>
      </c>
      <c r="C224" s="31" t="s">
        <v>356</v>
      </c>
      <c r="D224" s="6">
        <v>4</v>
      </c>
      <c r="H224">
        <v>32</v>
      </c>
      <c r="I224">
        <v>28</v>
      </c>
      <c r="J224" s="7">
        <v>30</v>
      </c>
      <c r="K224" s="24">
        <v>19</v>
      </c>
      <c r="L224" s="24">
        <v>18</v>
      </c>
      <c r="M224" s="7">
        <v>19</v>
      </c>
      <c r="N224" s="39">
        <f t="shared" si="9"/>
        <v>19</v>
      </c>
      <c r="O224" s="40">
        <f t="shared" si="10"/>
        <v>45074</v>
      </c>
      <c r="P224" s="41">
        <f t="shared" si="11"/>
        <v>45099</v>
      </c>
      <c r="Q224" s="64" t="s">
        <v>373</v>
      </c>
      <c r="R224" s="65" t="s">
        <v>57</v>
      </c>
    </row>
    <row r="225" spans="1:18">
      <c r="A225" t="s">
        <v>374</v>
      </c>
      <c r="B225" s="21">
        <v>45092</v>
      </c>
      <c r="C225" s="31" t="s">
        <v>356</v>
      </c>
      <c r="D225" s="6">
        <v>5</v>
      </c>
      <c r="H225">
        <v>36</v>
      </c>
      <c r="I225">
        <v>36</v>
      </c>
      <c r="J225" s="7">
        <v>38</v>
      </c>
      <c r="K225" s="24">
        <v>21</v>
      </c>
      <c r="L225" s="24">
        <v>21</v>
      </c>
      <c r="M225" s="7">
        <v>22</v>
      </c>
      <c r="N225" s="39">
        <f t="shared" si="9"/>
        <v>21</v>
      </c>
      <c r="O225" s="40">
        <f t="shared" si="10"/>
        <v>45072</v>
      </c>
      <c r="P225" s="41">
        <f t="shared" si="11"/>
        <v>45097</v>
      </c>
      <c r="Q225" s="64" t="s">
        <v>155</v>
      </c>
      <c r="R225" s="65" t="s">
        <v>57</v>
      </c>
    </row>
    <row r="226" spans="1:18">
      <c r="A226" t="s">
        <v>375</v>
      </c>
      <c r="B226" s="21">
        <v>45092</v>
      </c>
      <c r="C226" s="31" t="s">
        <v>356</v>
      </c>
      <c r="D226" s="6">
        <v>5</v>
      </c>
      <c r="H226">
        <v>28</v>
      </c>
      <c r="I226">
        <v>24</v>
      </c>
      <c r="J226" s="7">
        <v>22</v>
      </c>
      <c r="K226" s="24">
        <v>18</v>
      </c>
      <c r="L226" s="24">
        <v>16</v>
      </c>
      <c r="M226" s="7">
        <v>15</v>
      </c>
      <c r="N226" s="39">
        <f t="shared" si="9"/>
        <v>16</v>
      </c>
      <c r="O226" s="40">
        <f t="shared" si="10"/>
        <v>45077</v>
      </c>
      <c r="P226" s="41">
        <f t="shared" si="11"/>
        <v>45102</v>
      </c>
      <c r="Q226" s="64" t="s">
        <v>155</v>
      </c>
      <c r="R226" s="65" t="s">
        <v>71</v>
      </c>
    </row>
    <row r="227" spans="1:18">
      <c r="A227" t="s">
        <v>376</v>
      </c>
      <c r="B227" s="21">
        <v>45092</v>
      </c>
      <c r="C227" s="31" t="s">
        <v>356</v>
      </c>
      <c r="D227" s="6">
        <v>4</v>
      </c>
      <c r="H227" s="24">
        <v>32</v>
      </c>
      <c r="I227" s="24">
        <v>34</v>
      </c>
      <c r="J227" s="7">
        <v>33</v>
      </c>
      <c r="K227" s="24">
        <v>19</v>
      </c>
      <c r="L227" s="24">
        <v>16</v>
      </c>
      <c r="M227" s="7">
        <v>16</v>
      </c>
      <c r="N227" s="39">
        <f t="shared" si="9"/>
        <v>17</v>
      </c>
      <c r="O227" s="40">
        <f t="shared" si="10"/>
        <v>45076</v>
      </c>
      <c r="P227" s="41">
        <f t="shared" si="11"/>
        <v>45101</v>
      </c>
      <c r="Q227" s="64" t="s">
        <v>96</v>
      </c>
      <c r="R227" s="65" t="s">
        <v>67</v>
      </c>
    </row>
    <row r="228" spans="1:18">
      <c r="A228" t="s">
        <v>377</v>
      </c>
      <c r="B228" s="21">
        <v>45092</v>
      </c>
      <c r="C228" s="31" t="s">
        <v>356</v>
      </c>
      <c r="D228" s="6">
        <v>4</v>
      </c>
      <c r="H228" s="24">
        <v>32</v>
      </c>
      <c r="I228" t="s">
        <v>39</v>
      </c>
      <c r="K228" s="24">
        <v>19</v>
      </c>
      <c r="L228" s="24">
        <v>24</v>
      </c>
      <c r="N228" s="39">
        <v>24</v>
      </c>
      <c r="O228" s="40">
        <f t="shared" si="10"/>
        <v>45069</v>
      </c>
      <c r="P228" s="41">
        <f t="shared" si="11"/>
        <v>45094</v>
      </c>
      <c r="Q228" s="64" t="s">
        <v>96</v>
      </c>
      <c r="R228" s="65" t="s">
        <v>71</v>
      </c>
    </row>
    <row r="229" spans="1:18">
      <c r="A229" t="s">
        <v>378</v>
      </c>
      <c r="B229" s="21">
        <v>45092</v>
      </c>
      <c r="C229" s="31" t="s">
        <v>356</v>
      </c>
      <c r="D229" s="6">
        <v>5</v>
      </c>
      <c r="H229" s="24">
        <v>38</v>
      </c>
      <c r="I229">
        <v>40</v>
      </c>
      <c r="J229" s="7">
        <v>40</v>
      </c>
      <c r="K229" s="24">
        <v>22</v>
      </c>
      <c r="L229" s="24">
        <v>22</v>
      </c>
      <c r="M229" s="7">
        <v>22</v>
      </c>
      <c r="N229" s="39">
        <f t="shared" si="9"/>
        <v>22</v>
      </c>
      <c r="O229" s="40">
        <f t="shared" si="10"/>
        <v>45071</v>
      </c>
      <c r="P229" s="41">
        <f t="shared" si="11"/>
        <v>45096</v>
      </c>
      <c r="Q229" s="64" t="s">
        <v>379</v>
      </c>
      <c r="R229" s="65" t="s">
        <v>57</v>
      </c>
    </row>
    <row r="230" spans="1:18">
      <c r="A230" t="s">
        <v>380</v>
      </c>
      <c r="B230" s="21">
        <v>45092</v>
      </c>
      <c r="C230" s="31" t="s">
        <v>356</v>
      </c>
      <c r="D230" s="6">
        <v>4</v>
      </c>
      <c r="H230" s="24">
        <v>40</v>
      </c>
      <c r="I230" t="s">
        <v>39</v>
      </c>
      <c r="K230" s="24"/>
      <c r="L230" s="24">
        <v>24</v>
      </c>
      <c r="N230" s="39">
        <v>24</v>
      </c>
      <c r="O230" s="40">
        <f t="shared" si="10"/>
        <v>45069</v>
      </c>
      <c r="P230" s="41">
        <f t="shared" si="11"/>
        <v>45094</v>
      </c>
      <c r="Q230" s="64" t="s">
        <v>88</v>
      </c>
      <c r="R230" s="65" t="s">
        <v>71</v>
      </c>
    </row>
    <row r="231" spans="1:18">
      <c r="A231" t="s">
        <v>381</v>
      </c>
      <c r="B231" s="21">
        <v>45092</v>
      </c>
      <c r="C231" s="31" t="s">
        <v>356</v>
      </c>
      <c r="D231" s="6">
        <v>4</v>
      </c>
      <c r="H231" s="24">
        <v>40</v>
      </c>
      <c r="I231">
        <v>38</v>
      </c>
      <c r="J231" s="7">
        <v>38</v>
      </c>
      <c r="K231" s="24">
        <v>22</v>
      </c>
      <c r="L231" s="24">
        <v>22</v>
      </c>
      <c r="M231" s="7">
        <v>22</v>
      </c>
      <c r="N231" s="39">
        <f t="shared" si="9"/>
        <v>22</v>
      </c>
      <c r="O231" s="40">
        <f t="shared" si="10"/>
        <v>45071</v>
      </c>
      <c r="P231" s="41">
        <f t="shared" si="11"/>
        <v>45096</v>
      </c>
      <c r="Q231" s="64" t="s">
        <v>96</v>
      </c>
      <c r="R231" s="65" t="s">
        <v>57</v>
      </c>
    </row>
    <row r="232" spans="1:18">
      <c r="A232" t="s">
        <v>382</v>
      </c>
      <c r="B232" s="21">
        <v>45092</v>
      </c>
      <c r="C232" s="31" t="s">
        <v>356</v>
      </c>
      <c r="D232" s="6">
        <v>4</v>
      </c>
      <c r="H232" s="24">
        <v>36</v>
      </c>
      <c r="I232">
        <v>35</v>
      </c>
      <c r="J232" s="7">
        <v>37</v>
      </c>
      <c r="K232" s="24">
        <v>21</v>
      </c>
      <c r="L232" s="24">
        <v>21</v>
      </c>
      <c r="M232" s="7">
        <v>22</v>
      </c>
      <c r="N232" s="39">
        <f t="shared" ref="N232:N292" si="12">ROUND((K232+L232+M232)/3,0)</f>
        <v>21</v>
      </c>
      <c r="O232" s="40">
        <f t="shared" ref="O232:O292" si="13">B232-N232+1</f>
        <v>45072</v>
      </c>
      <c r="P232" s="41">
        <f t="shared" ref="P232:P292" si="14">O232+25</f>
        <v>45097</v>
      </c>
      <c r="Q232" s="64" t="s">
        <v>109</v>
      </c>
      <c r="R232" s="65" t="s">
        <v>71</v>
      </c>
    </row>
    <row r="233" spans="1:18">
      <c r="A233" t="s">
        <v>383</v>
      </c>
      <c r="B233" s="21">
        <v>45092</v>
      </c>
      <c r="C233" s="31" t="s">
        <v>356</v>
      </c>
      <c r="D233" s="6">
        <v>4</v>
      </c>
      <c r="H233" s="24">
        <v>29</v>
      </c>
      <c r="I233">
        <v>22</v>
      </c>
      <c r="J233" s="7">
        <v>24</v>
      </c>
      <c r="K233" s="24">
        <v>18</v>
      </c>
      <c r="L233" s="24">
        <v>25</v>
      </c>
      <c r="M233" s="7">
        <v>16</v>
      </c>
      <c r="N233" s="39">
        <f t="shared" si="12"/>
        <v>20</v>
      </c>
      <c r="O233" s="40">
        <f t="shared" si="13"/>
        <v>45073</v>
      </c>
      <c r="P233" s="41">
        <f t="shared" si="14"/>
        <v>45098</v>
      </c>
      <c r="Q233" s="64" t="s">
        <v>136</v>
      </c>
      <c r="R233" s="65" t="s">
        <v>57</v>
      </c>
    </row>
    <row r="234" spans="1:18">
      <c r="A234" t="s">
        <v>384</v>
      </c>
      <c r="B234" s="21">
        <v>45092</v>
      </c>
      <c r="C234" s="31" t="s">
        <v>356</v>
      </c>
      <c r="D234" s="6">
        <v>4</v>
      </c>
      <c r="H234" s="24">
        <v>30</v>
      </c>
      <c r="I234">
        <v>28</v>
      </c>
      <c r="J234" s="7">
        <v>30</v>
      </c>
      <c r="K234" s="24">
        <v>19</v>
      </c>
      <c r="L234" s="24">
        <v>18</v>
      </c>
      <c r="M234" s="7">
        <v>19</v>
      </c>
      <c r="N234" s="39">
        <f t="shared" si="12"/>
        <v>19</v>
      </c>
      <c r="O234" s="40">
        <f t="shared" si="13"/>
        <v>45074</v>
      </c>
      <c r="P234" s="41">
        <f t="shared" si="14"/>
        <v>45099</v>
      </c>
      <c r="Q234" s="64" t="s">
        <v>300</v>
      </c>
      <c r="R234" s="65" t="s">
        <v>57</v>
      </c>
    </row>
    <row r="235" spans="1:18">
      <c r="A235" t="s">
        <v>385</v>
      </c>
      <c r="B235" s="21">
        <v>45092</v>
      </c>
      <c r="C235" s="31" t="s">
        <v>356</v>
      </c>
      <c r="D235" s="6">
        <v>4</v>
      </c>
      <c r="E235">
        <v>90</v>
      </c>
      <c r="F235">
        <v>90</v>
      </c>
      <c r="G235" s="7">
        <v>90</v>
      </c>
      <c r="K235" s="24">
        <v>10</v>
      </c>
      <c r="L235" s="24">
        <v>10</v>
      </c>
      <c r="M235" s="7">
        <v>10</v>
      </c>
      <c r="N235" s="39">
        <f t="shared" si="12"/>
        <v>10</v>
      </c>
      <c r="O235" s="40">
        <f t="shared" si="13"/>
        <v>45083</v>
      </c>
      <c r="P235" s="41">
        <f t="shared" si="14"/>
        <v>45108</v>
      </c>
      <c r="Q235" s="64" t="s">
        <v>386</v>
      </c>
      <c r="R235" s="65" t="s">
        <v>57</v>
      </c>
    </row>
    <row r="236" spans="1:18">
      <c r="A236" t="s">
        <v>387</v>
      </c>
      <c r="B236" s="21">
        <v>45092</v>
      </c>
      <c r="C236" s="31" t="s">
        <v>356</v>
      </c>
      <c r="D236" s="6">
        <v>4</v>
      </c>
      <c r="H236">
        <v>17</v>
      </c>
      <c r="I236">
        <v>18</v>
      </c>
      <c r="J236" s="7">
        <v>19</v>
      </c>
      <c r="K236" s="24">
        <v>13</v>
      </c>
      <c r="L236" s="24">
        <v>14</v>
      </c>
      <c r="M236" s="7">
        <v>14</v>
      </c>
      <c r="N236" s="39">
        <f t="shared" si="12"/>
        <v>14</v>
      </c>
      <c r="O236" s="40">
        <f t="shared" si="13"/>
        <v>45079</v>
      </c>
      <c r="P236" s="41">
        <f t="shared" si="14"/>
        <v>45104</v>
      </c>
      <c r="Q236" s="64" t="s">
        <v>130</v>
      </c>
      <c r="R236" s="65" t="s">
        <v>57</v>
      </c>
    </row>
    <row r="237" spans="1:18">
      <c r="A237" t="s">
        <v>388</v>
      </c>
      <c r="B237" s="21">
        <v>45092</v>
      </c>
      <c r="C237" s="31" t="s">
        <v>356</v>
      </c>
      <c r="D237" s="6">
        <v>3</v>
      </c>
      <c r="H237">
        <v>20</v>
      </c>
      <c r="I237" t="s">
        <v>42</v>
      </c>
      <c r="J237" s="7" t="s">
        <v>42</v>
      </c>
      <c r="K237" s="24">
        <v>14</v>
      </c>
      <c r="L237" s="24">
        <v>11</v>
      </c>
      <c r="M237" s="7">
        <v>11</v>
      </c>
      <c r="N237" s="39">
        <f t="shared" si="12"/>
        <v>12</v>
      </c>
      <c r="O237" s="40">
        <f t="shared" si="13"/>
        <v>45081</v>
      </c>
      <c r="P237" s="41">
        <f t="shared" si="14"/>
        <v>45106</v>
      </c>
      <c r="Q237" s="64" t="s">
        <v>112</v>
      </c>
      <c r="R237" s="65" t="s">
        <v>71</v>
      </c>
    </row>
    <row r="238" spans="1:18">
      <c r="A238" t="s">
        <v>389</v>
      </c>
      <c r="B238" s="21">
        <v>45092</v>
      </c>
      <c r="C238" s="52" t="s">
        <v>390</v>
      </c>
      <c r="D238" s="6">
        <v>3</v>
      </c>
      <c r="H238" t="s">
        <v>39</v>
      </c>
      <c r="K238" s="24">
        <v>24</v>
      </c>
      <c r="L238" s="24"/>
      <c r="N238" s="39">
        <v>24</v>
      </c>
      <c r="O238" s="40">
        <f t="shared" si="13"/>
        <v>45069</v>
      </c>
      <c r="P238" s="41">
        <f t="shared" si="14"/>
        <v>45094</v>
      </c>
      <c r="Q238" s="64" t="s">
        <v>73</v>
      </c>
      <c r="R238" s="65" t="s">
        <v>57</v>
      </c>
    </row>
    <row r="239" spans="1:18">
      <c r="A239" t="s">
        <v>391</v>
      </c>
      <c r="B239" s="21">
        <v>45092</v>
      </c>
      <c r="C239" s="52" t="s">
        <v>390</v>
      </c>
      <c r="D239" s="6">
        <v>5</v>
      </c>
      <c r="H239">
        <v>34</v>
      </c>
      <c r="I239">
        <v>32</v>
      </c>
      <c r="J239" s="7">
        <v>31</v>
      </c>
      <c r="K239" s="24">
        <v>20</v>
      </c>
      <c r="L239" s="24">
        <v>19</v>
      </c>
      <c r="M239" s="7">
        <v>19</v>
      </c>
      <c r="N239" s="39">
        <f t="shared" si="12"/>
        <v>19</v>
      </c>
      <c r="O239" s="40">
        <f t="shared" si="13"/>
        <v>45074</v>
      </c>
      <c r="P239" s="41">
        <f t="shared" si="14"/>
        <v>45099</v>
      </c>
      <c r="Q239" s="64" t="s">
        <v>88</v>
      </c>
      <c r="R239" s="65" t="s">
        <v>71</v>
      </c>
    </row>
    <row r="240" spans="1:18">
      <c r="A240" t="s">
        <v>392</v>
      </c>
      <c r="B240" s="21">
        <v>45092</v>
      </c>
      <c r="C240" s="52" t="s">
        <v>390</v>
      </c>
      <c r="D240" s="6">
        <v>3</v>
      </c>
      <c r="E240">
        <v>90</v>
      </c>
      <c r="F240">
        <v>90</v>
      </c>
      <c r="G240" s="7">
        <v>90</v>
      </c>
      <c r="K240" s="24">
        <v>10</v>
      </c>
      <c r="L240" s="24">
        <v>10</v>
      </c>
      <c r="M240" s="7">
        <v>10</v>
      </c>
      <c r="N240" s="39">
        <f t="shared" si="12"/>
        <v>10</v>
      </c>
      <c r="O240" s="40">
        <f t="shared" si="13"/>
        <v>45083</v>
      </c>
      <c r="P240" s="41">
        <f t="shared" si="14"/>
        <v>45108</v>
      </c>
      <c r="Q240" s="64" t="s">
        <v>73</v>
      </c>
      <c r="R240" s="65" t="s">
        <v>71</v>
      </c>
    </row>
    <row r="241" spans="1:18">
      <c r="A241" t="s">
        <v>393</v>
      </c>
      <c r="B241" s="21">
        <v>45092</v>
      </c>
      <c r="C241" s="52" t="s">
        <v>390</v>
      </c>
      <c r="D241" s="6">
        <v>3</v>
      </c>
      <c r="E241">
        <v>75</v>
      </c>
      <c r="F241">
        <v>75</v>
      </c>
      <c r="G241" s="7">
        <v>90</v>
      </c>
      <c r="K241" s="24">
        <v>8</v>
      </c>
      <c r="L241" s="24">
        <v>8</v>
      </c>
      <c r="M241" s="7">
        <v>10</v>
      </c>
      <c r="N241" s="39">
        <f t="shared" si="12"/>
        <v>9</v>
      </c>
      <c r="O241" s="40">
        <f t="shared" si="13"/>
        <v>45084</v>
      </c>
      <c r="P241" s="41">
        <f t="shared" si="14"/>
        <v>45109</v>
      </c>
      <c r="Q241" s="64" t="s">
        <v>73</v>
      </c>
      <c r="R241" s="65" t="s">
        <v>71</v>
      </c>
    </row>
    <row r="242" spans="1:18">
      <c r="A242" t="s">
        <v>394</v>
      </c>
      <c r="B242" s="21">
        <v>45092</v>
      </c>
      <c r="C242" s="52" t="s">
        <v>390</v>
      </c>
      <c r="D242" s="6">
        <v>3</v>
      </c>
      <c r="H242">
        <v>28</v>
      </c>
      <c r="I242">
        <v>30</v>
      </c>
      <c r="J242" s="7">
        <v>31</v>
      </c>
      <c r="K242" s="24">
        <v>18</v>
      </c>
      <c r="L242" s="24">
        <v>19</v>
      </c>
      <c r="M242" s="7">
        <v>19</v>
      </c>
      <c r="N242" s="39">
        <f t="shared" si="12"/>
        <v>19</v>
      </c>
      <c r="O242" s="40">
        <f t="shared" si="13"/>
        <v>45074</v>
      </c>
      <c r="P242" s="41">
        <f t="shared" si="14"/>
        <v>45099</v>
      </c>
      <c r="Q242" s="64" t="s">
        <v>73</v>
      </c>
      <c r="R242" s="65" t="s">
        <v>71</v>
      </c>
    </row>
    <row r="243" spans="1:18">
      <c r="A243" t="s">
        <v>395</v>
      </c>
      <c r="B243" s="21">
        <v>45092</v>
      </c>
      <c r="C243" s="52" t="s">
        <v>390</v>
      </c>
      <c r="D243" s="6">
        <v>1</v>
      </c>
      <c r="H243">
        <v>32</v>
      </c>
      <c r="K243" s="24">
        <v>19</v>
      </c>
      <c r="L243" s="24"/>
      <c r="N243" s="39">
        <v>19</v>
      </c>
      <c r="O243" s="40">
        <f t="shared" si="13"/>
        <v>45074</v>
      </c>
      <c r="P243" s="41">
        <f t="shared" si="14"/>
        <v>45099</v>
      </c>
      <c r="Q243" s="64" t="s">
        <v>112</v>
      </c>
      <c r="R243" s="65" t="s">
        <v>57</v>
      </c>
    </row>
    <row r="244" spans="1:18">
      <c r="A244" t="s">
        <v>396</v>
      </c>
      <c r="B244" s="21">
        <v>45092</v>
      </c>
      <c r="C244" s="52" t="s">
        <v>390</v>
      </c>
      <c r="D244" s="6">
        <v>3</v>
      </c>
      <c r="H244">
        <v>31</v>
      </c>
      <c r="I244">
        <v>32</v>
      </c>
      <c r="J244" s="7">
        <v>34</v>
      </c>
      <c r="K244" s="24">
        <v>19</v>
      </c>
      <c r="L244" s="24">
        <v>19</v>
      </c>
      <c r="M244" s="7">
        <v>20</v>
      </c>
      <c r="N244" s="39">
        <f t="shared" si="12"/>
        <v>19</v>
      </c>
      <c r="O244" s="40">
        <f t="shared" si="13"/>
        <v>45074</v>
      </c>
      <c r="P244" s="41">
        <f t="shared" si="14"/>
        <v>45099</v>
      </c>
      <c r="Q244" s="64" t="s">
        <v>397</v>
      </c>
      <c r="R244" s="65" t="s">
        <v>71</v>
      </c>
    </row>
    <row r="245" spans="1:18">
      <c r="A245" t="s">
        <v>398</v>
      </c>
      <c r="B245" s="21">
        <v>45092</v>
      </c>
      <c r="C245" s="52" t="s">
        <v>390</v>
      </c>
      <c r="D245" s="6">
        <v>4</v>
      </c>
      <c r="H245">
        <v>32</v>
      </c>
      <c r="I245">
        <v>30</v>
      </c>
      <c r="J245" s="7">
        <v>29</v>
      </c>
      <c r="K245" s="24">
        <v>19</v>
      </c>
      <c r="L245" s="24">
        <v>19</v>
      </c>
      <c r="M245" s="7">
        <v>18</v>
      </c>
      <c r="N245" s="39">
        <f t="shared" si="12"/>
        <v>19</v>
      </c>
      <c r="O245" s="40">
        <f t="shared" si="13"/>
        <v>45074</v>
      </c>
      <c r="P245" s="41">
        <f t="shared" si="14"/>
        <v>45099</v>
      </c>
      <c r="Q245" s="64" t="s">
        <v>399</v>
      </c>
      <c r="R245" s="65" t="s">
        <v>57</v>
      </c>
    </row>
    <row r="246" spans="1:18">
      <c r="A246" t="s">
        <v>400</v>
      </c>
      <c r="B246" s="21">
        <v>45092</v>
      </c>
      <c r="C246" s="52" t="s">
        <v>390</v>
      </c>
      <c r="D246" s="6">
        <v>3</v>
      </c>
      <c r="E246">
        <v>90</v>
      </c>
      <c r="F246">
        <v>90</v>
      </c>
      <c r="G246" s="7">
        <v>90</v>
      </c>
      <c r="K246" s="24">
        <v>10</v>
      </c>
      <c r="L246" s="24">
        <v>10</v>
      </c>
      <c r="M246" s="7">
        <v>10</v>
      </c>
      <c r="N246" s="39">
        <f t="shared" si="12"/>
        <v>10</v>
      </c>
      <c r="O246" s="40">
        <f t="shared" si="13"/>
        <v>45083</v>
      </c>
      <c r="P246" s="41">
        <f t="shared" si="14"/>
        <v>45108</v>
      </c>
      <c r="Q246" s="64" t="s">
        <v>73</v>
      </c>
      <c r="R246" s="65" t="s">
        <v>57</v>
      </c>
    </row>
    <row r="247" spans="1:18">
      <c r="A247" t="s">
        <v>401</v>
      </c>
      <c r="B247" s="21">
        <v>45092</v>
      </c>
      <c r="C247" s="52" t="s">
        <v>390</v>
      </c>
      <c r="D247" s="6">
        <v>2</v>
      </c>
      <c r="H247">
        <v>36</v>
      </c>
      <c r="I247">
        <v>36</v>
      </c>
      <c r="K247" s="24">
        <v>21</v>
      </c>
      <c r="L247" s="24">
        <v>21</v>
      </c>
      <c r="N247" s="39">
        <f>ROUND((K247+L247)/2,0)</f>
        <v>21</v>
      </c>
      <c r="O247" s="40">
        <f t="shared" si="13"/>
        <v>45072</v>
      </c>
      <c r="P247" s="41">
        <f t="shared" si="14"/>
        <v>45097</v>
      </c>
      <c r="Q247" s="64" t="s">
        <v>165</v>
      </c>
      <c r="R247" s="65" t="s">
        <v>57</v>
      </c>
    </row>
    <row r="248" spans="1:18">
      <c r="A248" t="s">
        <v>402</v>
      </c>
      <c r="B248" s="21">
        <v>45092</v>
      </c>
      <c r="C248" s="52" t="s">
        <v>390</v>
      </c>
      <c r="D248" s="6">
        <v>4</v>
      </c>
      <c r="H248">
        <v>32</v>
      </c>
      <c r="I248">
        <v>35</v>
      </c>
      <c r="J248" s="7">
        <v>36</v>
      </c>
      <c r="K248" s="24">
        <v>19</v>
      </c>
      <c r="L248" s="24">
        <v>21</v>
      </c>
      <c r="M248" s="7">
        <v>21</v>
      </c>
      <c r="N248" s="39">
        <f t="shared" si="12"/>
        <v>20</v>
      </c>
      <c r="O248" s="40">
        <f t="shared" si="13"/>
        <v>45073</v>
      </c>
      <c r="P248" s="41">
        <f t="shared" si="14"/>
        <v>45098</v>
      </c>
      <c r="Q248" s="64" t="s">
        <v>165</v>
      </c>
      <c r="R248" s="65" t="s">
        <v>57</v>
      </c>
    </row>
    <row r="249" spans="1:18">
      <c r="A249" t="s">
        <v>403</v>
      </c>
      <c r="B249" s="21">
        <v>45092</v>
      </c>
      <c r="C249" s="52" t="s">
        <v>390</v>
      </c>
      <c r="D249" s="6">
        <v>4</v>
      </c>
      <c r="E249">
        <v>45</v>
      </c>
      <c r="F249">
        <v>45</v>
      </c>
      <c r="G249" s="7">
        <v>45</v>
      </c>
      <c r="K249" s="24">
        <v>6</v>
      </c>
      <c r="L249" s="24">
        <v>6</v>
      </c>
      <c r="M249" s="7">
        <v>6</v>
      </c>
      <c r="N249" s="39">
        <f t="shared" si="12"/>
        <v>6</v>
      </c>
      <c r="O249" s="40">
        <f t="shared" si="13"/>
        <v>45087</v>
      </c>
      <c r="P249" s="41">
        <f t="shared" si="14"/>
        <v>45112</v>
      </c>
      <c r="Q249" s="64" t="s">
        <v>88</v>
      </c>
      <c r="R249" s="65" t="s">
        <v>71</v>
      </c>
    </row>
    <row r="250" spans="1:18">
      <c r="A250" t="s">
        <v>404</v>
      </c>
      <c r="B250" s="21">
        <v>45092</v>
      </c>
      <c r="C250" s="52" t="s">
        <v>390</v>
      </c>
      <c r="D250" s="6">
        <v>4</v>
      </c>
      <c r="E250">
        <v>60</v>
      </c>
      <c r="F250">
        <v>60</v>
      </c>
      <c r="G250" s="7">
        <v>60</v>
      </c>
      <c r="K250" s="24">
        <v>7</v>
      </c>
      <c r="L250" s="24">
        <v>7</v>
      </c>
      <c r="M250" s="7">
        <v>7</v>
      </c>
      <c r="N250" s="39">
        <f t="shared" si="12"/>
        <v>7</v>
      </c>
      <c r="O250" s="40">
        <f t="shared" si="13"/>
        <v>45086</v>
      </c>
      <c r="P250" s="41">
        <f t="shared" si="14"/>
        <v>45111</v>
      </c>
      <c r="Q250" s="64" t="s">
        <v>96</v>
      </c>
      <c r="R250" s="65" t="s">
        <v>57</v>
      </c>
    </row>
    <row r="251" s="5" customFormat="1" spans="1:19">
      <c r="A251" s="5" t="s">
        <v>405</v>
      </c>
      <c r="B251" s="57">
        <v>45092</v>
      </c>
      <c r="C251" s="58" t="s">
        <v>390</v>
      </c>
      <c r="D251" s="56"/>
      <c r="G251" s="59"/>
      <c r="J251" s="59"/>
      <c r="K251" s="60"/>
      <c r="L251" s="60"/>
      <c r="M251" s="59"/>
      <c r="N251" s="61">
        <f t="shared" si="12"/>
        <v>0</v>
      </c>
      <c r="O251" s="62">
        <f t="shared" si="13"/>
        <v>45093</v>
      </c>
      <c r="P251" s="57">
        <f t="shared" si="14"/>
        <v>45118</v>
      </c>
      <c r="S251" s="5" t="s">
        <v>406</v>
      </c>
    </row>
    <row r="252" s="5" customFormat="1" spans="1:16">
      <c r="A252" s="5" t="s">
        <v>407</v>
      </c>
      <c r="B252" s="57">
        <v>45092</v>
      </c>
      <c r="C252" s="58" t="s">
        <v>390</v>
      </c>
      <c r="D252" s="56"/>
      <c r="G252" s="59"/>
      <c r="J252" s="59"/>
      <c r="K252" s="60"/>
      <c r="L252" s="60"/>
      <c r="M252" s="59"/>
      <c r="N252" s="61">
        <f t="shared" si="12"/>
        <v>0</v>
      </c>
      <c r="O252" s="62">
        <f t="shared" si="13"/>
        <v>45093</v>
      </c>
      <c r="P252" s="57">
        <f t="shared" si="14"/>
        <v>45118</v>
      </c>
    </row>
    <row r="253" spans="1:18">
      <c r="A253" t="s">
        <v>408</v>
      </c>
      <c r="B253" s="21">
        <v>45092</v>
      </c>
      <c r="C253" s="52" t="s">
        <v>390</v>
      </c>
      <c r="D253" s="6">
        <v>4</v>
      </c>
      <c r="H253">
        <v>36</v>
      </c>
      <c r="I253">
        <v>38</v>
      </c>
      <c r="J253" s="7" t="s">
        <v>39</v>
      </c>
      <c r="K253" s="24">
        <v>21</v>
      </c>
      <c r="L253" s="24">
        <v>22</v>
      </c>
      <c r="M253" s="7">
        <v>24</v>
      </c>
      <c r="N253" s="39">
        <v>24</v>
      </c>
      <c r="O253" s="40">
        <f t="shared" si="13"/>
        <v>45069</v>
      </c>
      <c r="P253" s="41">
        <f t="shared" si="14"/>
        <v>45094</v>
      </c>
      <c r="Q253" s="64" t="s">
        <v>409</v>
      </c>
      <c r="R253" s="65" t="s">
        <v>57</v>
      </c>
    </row>
    <row r="254" spans="1:18">
      <c r="A254" t="s">
        <v>410</v>
      </c>
      <c r="B254" s="21">
        <v>45092</v>
      </c>
      <c r="C254" s="52" t="s">
        <v>390</v>
      </c>
      <c r="D254" s="6">
        <v>1</v>
      </c>
      <c r="E254">
        <v>0</v>
      </c>
      <c r="K254" s="24">
        <v>0</v>
      </c>
      <c r="L254" s="24"/>
      <c r="N254" s="39">
        <f t="shared" si="12"/>
        <v>0</v>
      </c>
      <c r="O254" s="40">
        <f t="shared" si="13"/>
        <v>45093</v>
      </c>
      <c r="P254" s="41">
        <f t="shared" si="14"/>
        <v>45118</v>
      </c>
      <c r="Q254" s="64" t="s">
        <v>155</v>
      </c>
      <c r="R254" s="65" t="s">
        <v>67</v>
      </c>
    </row>
    <row r="255" spans="1:18">
      <c r="A255" t="s">
        <v>411</v>
      </c>
      <c r="B255" s="21">
        <v>45092</v>
      </c>
      <c r="C255" s="52" t="s">
        <v>390</v>
      </c>
      <c r="D255" s="6">
        <v>2</v>
      </c>
      <c r="E255">
        <v>45</v>
      </c>
      <c r="F255">
        <v>45</v>
      </c>
      <c r="G255" s="7">
        <v>45</v>
      </c>
      <c r="K255" s="24">
        <v>6</v>
      </c>
      <c r="L255" s="24">
        <v>6</v>
      </c>
      <c r="M255" s="7">
        <v>6</v>
      </c>
      <c r="N255" s="39">
        <f t="shared" si="12"/>
        <v>6</v>
      </c>
      <c r="O255" s="40">
        <f t="shared" si="13"/>
        <v>45087</v>
      </c>
      <c r="P255" s="41">
        <f t="shared" si="14"/>
        <v>45112</v>
      </c>
      <c r="Q255" s="64" t="s">
        <v>130</v>
      </c>
      <c r="R255" s="65" t="s">
        <v>71</v>
      </c>
    </row>
    <row r="256" spans="1:18">
      <c r="A256" t="s">
        <v>412</v>
      </c>
      <c r="B256" s="21">
        <v>45092</v>
      </c>
      <c r="C256" s="52" t="s">
        <v>390</v>
      </c>
      <c r="D256" s="6">
        <v>4</v>
      </c>
      <c r="H256">
        <v>30</v>
      </c>
      <c r="I256">
        <v>28</v>
      </c>
      <c r="J256" s="7">
        <v>33</v>
      </c>
      <c r="K256" s="24">
        <v>19</v>
      </c>
      <c r="L256" s="24">
        <v>18</v>
      </c>
      <c r="M256" s="7">
        <v>20</v>
      </c>
      <c r="N256" s="39">
        <f t="shared" si="12"/>
        <v>19</v>
      </c>
      <c r="O256" s="40">
        <f t="shared" si="13"/>
        <v>45074</v>
      </c>
      <c r="P256" s="41">
        <f t="shared" si="14"/>
        <v>45099</v>
      </c>
      <c r="Q256" s="64" t="s">
        <v>413</v>
      </c>
      <c r="R256" s="65" t="s">
        <v>71</v>
      </c>
    </row>
    <row r="257" spans="1:18">
      <c r="A257" t="s">
        <v>414</v>
      </c>
      <c r="B257" s="21">
        <v>45092</v>
      </c>
      <c r="C257" s="52" t="s">
        <v>390</v>
      </c>
      <c r="D257" s="6">
        <v>6</v>
      </c>
      <c r="H257">
        <v>31</v>
      </c>
      <c r="I257">
        <v>33</v>
      </c>
      <c r="J257" s="7">
        <v>31</v>
      </c>
      <c r="K257" s="24">
        <v>19</v>
      </c>
      <c r="L257" s="24">
        <v>20</v>
      </c>
      <c r="M257" s="7">
        <v>19</v>
      </c>
      <c r="N257" s="39">
        <f t="shared" si="12"/>
        <v>19</v>
      </c>
      <c r="O257" s="40">
        <f t="shared" si="13"/>
        <v>45074</v>
      </c>
      <c r="P257" s="41">
        <f t="shared" si="14"/>
        <v>45099</v>
      </c>
      <c r="Q257" s="64" t="s">
        <v>128</v>
      </c>
      <c r="R257" s="65" t="s">
        <v>71</v>
      </c>
    </row>
    <row r="258" spans="1:18">
      <c r="A258" t="s">
        <v>415</v>
      </c>
      <c r="B258" s="21">
        <v>45092</v>
      </c>
      <c r="C258" s="52" t="s">
        <v>390</v>
      </c>
      <c r="D258" s="6">
        <v>2</v>
      </c>
      <c r="H258">
        <v>27</v>
      </c>
      <c r="I258">
        <v>31</v>
      </c>
      <c r="K258" s="24">
        <v>17</v>
      </c>
      <c r="L258" s="24">
        <v>19</v>
      </c>
      <c r="N258" s="39">
        <f>ROUND((K258+L258)/2,0)</f>
        <v>18</v>
      </c>
      <c r="O258" s="40">
        <f t="shared" si="13"/>
        <v>45075</v>
      </c>
      <c r="P258" s="41">
        <f t="shared" si="14"/>
        <v>45100</v>
      </c>
      <c r="Q258" s="64" t="s">
        <v>416</v>
      </c>
      <c r="R258" s="65" t="s">
        <v>71</v>
      </c>
    </row>
    <row r="259" spans="1:18">
      <c r="A259" t="s">
        <v>417</v>
      </c>
      <c r="B259" s="21">
        <v>45092</v>
      </c>
      <c r="C259" s="52" t="s">
        <v>390</v>
      </c>
      <c r="D259" s="6">
        <v>3</v>
      </c>
      <c r="E259">
        <v>90</v>
      </c>
      <c r="F259">
        <v>90</v>
      </c>
      <c r="J259" s="7">
        <v>16</v>
      </c>
      <c r="K259" s="24">
        <v>10</v>
      </c>
      <c r="L259" s="24">
        <v>10</v>
      </c>
      <c r="M259" s="7">
        <v>13</v>
      </c>
      <c r="N259" s="39">
        <f t="shared" si="12"/>
        <v>11</v>
      </c>
      <c r="O259" s="40">
        <f t="shared" si="13"/>
        <v>45082</v>
      </c>
      <c r="P259" s="41">
        <f t="shared" si="14"/>
        <v>45107</v>
      </c>
      <c r="Q259" s="64" t="s">
        <v>128</v>
      </c>
      <c r="R259" s="65" t="s">
        <v>71</v>
      </c>
    </row>
    <row r="260" spans="1:18">
      <c r="A260" t="s">
        <v>418</v>
      </c>
      <c r="B260" s="21">
        <v>45092</v>
      </c>
      <c r="C260" s="52" t="s">
        <v>390</v>
      </c>
      <c r="D260" s="6">
        <v>2</v>
      </c>
      <c r="H260">
        <v>28</v>
      </c>
      <c r="I260">
        <v>29</v>
      </c>
      <c r="K260" s="24">
        <v>18</v>
      </c>
      <c r="L260" s="24">
        <v>18</v>
      </c>
      <c r="N260" s="39">
        <f>ROUND((K260+L260)/2,0)</f>
        <v>18</v>
      </c>
      <c r="O260" s="40">
        <f t="shared" si="13"/>
        <v>45075</v>
      </c>
      <c r="P260" s="41">
        <f t="shared" si="14"/>
        <v>45100</v>
      </c>
      <c r="Q260" s="64" t="s">
        <v>73</v>
      </c>
      <c r="R260" s="65" t="s">
        <v>57</v>
      </c>
    </row>
    <row r="261" spans="1:18">
      <c r="A261" t="s">
        <v>419</v>
      </c>
      <c r="B261" s="21">
        <v>45092</v>
      </c>
      <c r="C261" s="52" t="s">
        <v>390</v>
      </c>
      <c r="D261" s="6">
        <v>4</v>
      </c>
      <c r="H261">
        <v>30</v>
      </c>
      <c r="I261">
        <v>32</v>
      </c>
      <c r="J261" s="7">
        <v>35</v>
      </c>
      <c r="K261" s="24">
        <v>19</v>
      </c>
      <c r="L261" s="24">
        <v>19</v>
      </c>
      <c r="M261" s="7">
        <v>21</v>
      </c>
      <c r="N261" s="39">
        <f t="shared" si="12"/>
        <v>20</v>
      </c>
      <c r="O261" s="40">
        <f t="shared" si="13"/>
        <v>45073</v>
      </c>
      <c r="P261" s="41">
        <f t="shared" si="14"/>
        <v>45098</v>
      </c>
      <c r="Q261" s="64" t="s">
        <v>420</v>
      </c>
      <c r="R261" s="65" t="s">
        <v>57</v>
      </c>
    </row>
    <row r="262" spans="1:18">
      <c r="A262" t="s">
        <v>421</v>
      </c>
      <c r="B262" s="21">
        <v>45092</v>
      </c>
      <c r="C262" s="52" t="s">
        <v>390</v>
      </c>
      <c r="D262" s="6">
        <v>4</v>
      </c>
      <c r="H262">
        <v>37</v>
      </c>
      <c r="I262">
        <v>36</v>
      </c>
      <c r="J262" s="7">
        <v>39</v>
      </c>
      <c r="K262" s="24">
        <v>22</v>
      </c>
      <c r="L262" s="24">
        <v>21</v>
      </c>
      <c r="M262" s="7">
        <v>22</v>
      </c>
      <c r="N262" s="39">
        <f t="shared" si="12"/>
        <v>22</v>
      </c>
      <c r="O262" s="40">
        <f t="shared" si="13"/>
        <v>45071</v>
      </c>
      <c r="P262" s="41">
        <f t="shared" si="14"/>
        <v>45096</v>
      </c>
      <c r="Q262" s="64" t="s">
        <v>420</v>
      </c>
      <c r="R262" s="65" t="s">
        <v>57</v>
      </c>
    </row>
    <row r="263" spans="1:18">
      <c r="A263" t="s">
        <v>422</v>
      </c>
      <c r="B263" s="21">
        <v>45092</v>
      </c>
      <c r="C263" s="52" t="s">
        <v>390</v>
      </c>
      <c r="D263" s="6">
        <v>9</v>
      </c>
      <c r="H263">
        <v>30</v>
      </c>
      <c r="I263">
        <v>29</v>
      </c>
      <c r="J263" s="7">
        <v>29</v>
      </c>
      <c r="K263" s="24">
        <v>19</v>
      </c>
      <c r="L263" s="24">
        <v>18</v>
      </c>
      <c r="M263" s="7">
        <v>18</v>
      </c>
      <c r="N263" s="39">
        <f t="shared" si="12"/>
        <v>18</v>
      </c>
      <c r="O263" s="40">
        <f t="shared" si="13"/>
        <v>45075</v>
      </c>
      <c r="P263" s="41">
        <f t="shared" si="14"/>
        <v>45100</v>
      </c>
      <c r="Q263" s="64" t="s">
        <v>420</v>
      </c>
      <c r="R263" s="65" t="s">
        <v>71</v>
      </c>
    </row>
    <row r="264" spans="1:18">
      <c r="A264" t="s">
        <v>423</v>
      </c>
      <c r="B264" s="21">
        <v>45092</v>
      </c>
      <c r="C264" s="52" t="s">
        <v>390</v>
      </c>
      <c r="D264" s="6">
        <v>3</v>
      </c>
      <c r="E264">
        <v>45</v>
      </c>
      <c r="F264">
        <v>45</v>
      </c>
      <c r="G264" s="7">
        <v>60</v>
      </c>
      <c r="K264" s="24">
        <v>6</v>
      </c>
      <c r="L264" s="24">
        <v>6</v>
      </c>
      <c r="M264" s="7">
        <v>7</v>
      </c>
      <c r="N264" s="39">
        <f t="shared" si="12"/>
        <v>6</v>
      </c>
      <c r="O264" s="40">
        <f t="shared" si="13"/>
        <v>45087</v>
      </c>
      <c r="P264" s="41">
        <f t="shared" si="14"/>
        <v>45112</v>
      </c>
      <c r="Q264" s="64" t="s">
        <v>112</v>
      </c>
      <c r="R264" s="65" t="s">
        <v>71</v>
      </c>
    </row>
    <row r="265" spans="1:18">
      <c r="A265" t="s">
        <v>424</v>
      </c>
      <c r="B265" s="21">
        <v>45092</v>
      </c>
      <c r="C265" s="52" t="s">
        <v>390</v>
      </c>
      <c r="D265" s="6">
        <v>3</v>
      </c>
      <c r="H265" t="s">
        <v>39</v>
      </c>
      <c r="K265" s="24"/>
      <c r="L265" s="24"/>
      <c r="M265" s="7">
        <v>24</v>
      </c>
      <c r="N265" s="39">
        <v>24</v>
      </c>
      <c r="O265" s="40">
        <f t="shared" si="13"/>
        <v>45069</v>
      </c>
      <c r="P265" s="41">
        <f t="shared" si="14"/>
        <v>45094</v>
      </c>
      <c r="Q265" s="64" t="s">
        <v>207</v>
      </c>
      <c r="R265" s="65" t="s">
        <v>57</v>
      </c>
    </row>
    <row r="266" spans="1:18">
      <c r="A266" t="s">
        <v>425</v>
      </c>
      <c r="B266" s="21">
        <v>45092</v>
      </c>
      <c r="C266" s="52" t="s">
        <v>390</v>
      </c>
      <c r="D266" s="6">
        <v>4</v>
      </c>
      <c r="H266">
        <v>35</v>
      </c>
      <c r="I266">
        <v>34</v>
      </c>
      <c r="J266" s="7">
        <v>34</v>
      </c>
      <c r="K266" s="24">
        <v>21</v>
      </c>
      <c r="L266" s="24">
        <v>20</v>
      </c>
      <c r="M266" s="7">
        <v>20</v>
      </c>
      <c r="N266" s="39">
        <f t="shared" si="12"/>
        <v>20</v>
      </c>
      <c r="O266" s="40">
        <f t="shared" si="13"/>
        <v>45073</v>
      </c>
      <c r="P266" s="41">
        <f t="shared" si="14"/>
        <v>45098</v>
      </c>
      <c r="Q266" s="64" t="s">
        <v>426</v>
      </c>
      <c r="R266" s="65" t="s">
        <v>67</v>
      </c>
    </row>
    <row r="267" spans="1:18">
      <c r="A267" t="s">
        <v>427</v>
      </c>
      <c r="B267" s="21">
        <v>45092</v>
      </c>
      <c r="C267" s="52" t="s">
        <v>390</v>
      </c>
      <c r="D267" s="6">
        <v>3</v>
      </c>
      <c r="E267">
        <v>15</v>
      </c>
      <c r="F267">
        <v>15</v>
      </c>
      <c r="G267" s="7">
        <v>15</v>
      </c>
      <c r="K267" s="24">
        <v>1</v>
      </c>
      <c r="L267" s="24">
        <v>1</v>
      </c>
      <c r="M267" s="7">
        <v>1</v>
      </c>
      <c r="N267" s="39">
        <f t="shared" si="12"/>
        <v>1</v>
      </c>
      <c r="O267" s="40">
        <f t="shared" si="13"/>
        <v>45092</v>
      </c>
      <c r="P267" s="41">
        <f t="shared" si="14"/>
        <v>45117</v>
      </c>
      <c r="Q267" s="64" t="s">
        <v>300</v>
      </c>
      <c r="R267" s="65" t="s">
        <v>71</v>
      </c>
    </row>
    <row r="268" spans="1:18">
      <c r="A268" t="s">
        <v>428</v>
      </c>
      <c r="B268" s="21">
        <v>45092</v>
      </c>
      <c r="C268" s="52" t="s">
        <v>390</v>
      </c>
      <c r="D268" s="6">
        <v>5</v>
      </c>
      <c r="H268">
        <v>33</v>
      </c>
      <c r="I268">
        <v>32</v>
      </c>
      <c r="J268" s="7">
        <v>30</v>
      </c>
      <c r="K268" s="24">
        <v>20</v>
      </c>
      <c r="L268" s="24">
        <v>19</v>
      </c>
      <c r="M268" s="7">
        <v>19</v>
      </c>
      <c r="N268" s="39">
        <f t="shared" si="12"/>
        <v>19</v>
      </c>
      <c r="O268" s="40">
        <f t="shared" si="13"/>
        <v>45074</v>
      </c>
      <c r="P268" s="41">
        <f t="shared" si="14"/>
        <v>45099</v>
      </c>
      <c r="Q268" s="64" t="s">
        <v>429</v>
      </c>
      <c r="R268" s="65" t="s">
        <v>71</v>
      </c>
    </row>
    <row r="269" spans="1:18">
      <c r="A269" t="s">
        <v>430</v>
      </c>
      <c r="B269" s="21">
        <v>45091</v>
      </c>
      <c r="C269" s="31" t="s">
        <v>431</v>
      </c>
      <c r="D269" s="6">
        <v>5</v>
      </c>
      <c r="H269">
        <v>32</v>
      </c>
      <c r="I269">
        <v>32</v>
      </c>
      <c r="J269" s="7">
        <v>32</v>
      </c>
      <c r="K269" s="24">
        <v>19</v>
      </c>
      <c r="L269" s="24">
        <v>19</v>
      </c>
      <c r="M269" s="7">
        <v>19</v>
      </c>
      <c r="N269" s="39">
        <f t="shared" si="12"/>
        <v>19</v>
      </c>
      <c r="O269" s="40">
        <f t="shared" si="13"/>
        <v>45073</v>
      </c>
      <c r="P269" s="41">
        <f t="shared" si="14"/>
        <v>45098</v>
      </c>
      <c r="Q269" s="64" t="s">
        <v>88</v>
      </c>
      <c r="R269" s="65" t="s">
        <v>57</v>
      </c>
    </row>
    <row r="270" spans="1:18">
      <c r="A270" t="s">
        <v>432</v>
      </c>
      <c r="B270" s="21">
        <v>45091</v>
      </c>
      <c r="C270" s="31" t="s">
        <v>431</v>
      </c>
      <c r="D270" s="6">
        <v>5</v>
      </c>
      <c r="H270">
        <v>34</v>
      </c>
      <c r="I270">
        <v>34</v>
      </c>
      <c r="J270" s="7">
        <v>33</v>
      </c>
      <c r="K270" s="24">
        <v>20</v>
      </c>
      <c r="L270" s="24">
        <v>20</v>
      </c>
      <c r="M270" s="7">
        <v>20</v>
      </c>
      <c r="N270" s="39">
        <f t="shared" si="12"/>
        <v>20</v>
      </c>
      <c r="O270" s="40">
        <f t="shared" si="13"/>
        <v>45072</v>
      </c>
      <c r="P270" s="41">
        <f t="shared" si="14"/>
        <v>45097</v>
      </c>
      <c r="Q270" s="64" t="s">
        <v>207</v>
      </c>
      <c r="R270" s="65" t="s">
        <v>57</v>
      </c>
    </row>
    <row r="271" spans="1:18">
      <c r="A271" t="s">
        <v>433</v>
      </c>
      <c r="B271" s="21">
        <v>45091</v>
      </c>
      <c r="C271" s="31" t="s">
        <v>431</v>
      </c>
      <c r="D271" s="6">
        <v>4</v>
      </c>
      <c r="E271">
        <v>90</v>
      </c>
      <c r="F271" t="s">
        <v>42</v>
      </c>
      <c r="G271" s="7">
        <v>90</v>
      </c>
      <c r="K271" s="24">
        <v>10</v>
      </c>
      <c r="L271" s="24">
        <v>11</v>
      </c>
      <c r="M271" s="7">
        <v>10</v>
      </c>
      <c r="N271" s="39">
        <f t="shared" si="12"/>
        <v>10</v>
      </c>
      <c r="O271" s="40">
        <f t="shared" si="13"/>
        <v>45082</v>
      </c>
      <c r="P271" s="41">
        <f t="shared" si="14"/>
        <v>45107</v>
      </c>
      <c r="Q271" s="64" t="s">
        <v>434</v>
      </c>
      <c r="R271" s="65" t="s">
        <v>57</v>
      </c>
    </row>
    <row r="272" spans="1:18">
      <c r="A272" t="s">
        <v>435</v>
      </c>
      <c r="B272" s="21">
        <v>45091</v>
      </c>
      <c r="C272" s="31" t="s">
        <v>431</v>
      </c>
      <c r="D272" s="6">
        <v>4</v>
      </c>
      <c r="H272">
        <v>36</v>
      </c>
      <c r="I272">
        <v>34</v>
      </c>
      <c r="J272" s="7">
        <v>37</v>
      </c>
      <c r="K272" s="24">
        <v>21</v>
      </c>
      <c r="L272" s="24">
        <v>20</v>
      </c>
      <c r="M272" s="7">
        <v>22</v>
      </c>
      <c r="N272" s="39">
        <f t="shared" si="12"/>
        <v>21</v>
      </c>
      <c r="O272" s="40">
        <f t="shared" si="13"/>
        <v>45071</v>
      </c>
      <c r="P272" s="41">
        <f t="shared" si="14"/>
        <v>45096</v>
      </c>
      <c r="Q272" s="64" t="s">
        <v>434</v>
      </c>
      <c r="R272" s="65" t="s">
        <v>57</v>
      </c>
    </row>
    <row r="273" spans="1:18">
      <c r="A273" t="s">
        <v>436</v>
      </c>
      <c r="B273" s="21">
        <v>45091</v>
      </c>
      <c r="C273" s="31" t="s">
        <v>431</v>
      </c>
      <c r="D273" s="6">
        <v>4</v>
      </c>
      <c r="H273">
        <v>30</v>
      </c>
      <c r="I273">
        <v>34</v>
      </c>
      <c r="J273" s="7">
        <v>33</v>
      </c>
      <c r="K273" s="24">
        <v>19</v>
      </c>
      <c r="L273" s="24">
        <v>20</v>
      </c>
      <c r="M273" s="7">
        <v>20</v>
      </c>
      <c r="N273" s="39">
        <f t="shared" si="12"/>
        <v>20</v>
      </c>
      <c r="O273" s="40">
        <f t="shared" si="13"/>
        <v>45072</v>
      </c>
      <c r="P273" s="41">
        <f t="shared" si="14"/>
        <v>45097</v>
      </c>
      <c r="Q273" s="64" t="s">
        <v>434</v>
      </c>
      <c r="R273" s="65" t="s">
        <v>57</v>
      </c>
    </row>
    <row r="274" spans="1:18">
      <c r="A274" t="s">
        <v>437</v>
      </c>
      <c r="B274" s="21">
        <v>45091</v>
      </c>
      <c r="C274" s="31" t="s">
        <v>431</v>
      </c>
      <c r="D274" s="6">
        <v>6</v>
      </c>
      <c r="H274">
        <v>32</v>
      </c>
      <c r="I274">
        <v>33</v>
      </c>
      <c r="J274" s="7">
        <v>32</v>
      </c>
      <c r="K274" s="24">
        <v>19</v>
      </c>
      <c r="L274" s="24">
        <v>20</v>
      </c>
      <c r="M274" s="7">
        <v>19</v>
      </c>
      <c r="N274" s="39">
        <f t="shared" si="12"/>
        <v>19</v>
      </c>
      <c r="O274" s="40">
        <f t="shared" si="13"/>
        <v>45073</v>
      </c>
      <c r="P274" s="41">
        <f t="shared" si="14"/>
        <v>45098</v>
      </c>
      <c r="Q274" s="64" t="s">
        <v>56</v>
      </c>
      <c r="R274" s="65" t="s">
        <v>71</v>
      </c>
    </row>
    <row r="275" spans="1:18">
      <c r="A275" t="s">
        <v>438</v>
      </c>
      <c r="B275" s="21">
        <v>45091</v>
      </c>
      <c r="C275" s="31" t="s">
        <v>431</v>
      </c>
      <c r="D275" s="6">
        <v>5</v>
      </c>
      <c r="H275">
        <v>40</v>
      </c>
      <c r="I275">
        <v>36</v>
      </c>
      <c r="J275" s="7">
        <v>39</v>
      </c>
      <c r="K275" s="24">
        <v>22</v>
      </c>
      <c r="L275" s="24">
        <v>21</v>
      </c>
      <c r="M275" s="7">
        <v>22</v>
      </c>
      <c r="N275" s="39">
        <f t="shared" si="12"/>
        <v>22</v>
      </c>
      <c r="O275" s="40">
        <f t="shared" si="13"/>
        <v>45070</v>
      </c>
      <c r="P275" s="41">
        <f t="shared" si="14"/>
        <v>45095</v>
      </c>
      <c r="Q275" s="64" t="s">
        <v>439</v>
      </c>
      <c r="R275" s="65" t="s">
        <v>71</v>
      </c>
    </row>
    <row r="276" spans="1:18">
      <c r="A276" t="s">
        <v>440</v>
      </c>
      <c r="B276" s="21">
        <v>45091</v>
      </c>
      <c r="C276" s="31" t="s">
        <v>431</v>
      </c>
      <c r="D276" s="6">
        <v>4</v>
      </c>
      <c r="H276">
        <v>31</v>
      </c>
      <c r="I276">
        <v>32</v>
      </c>
      <c r="J276" s="7">
        <v>32</v>
      </c>
      <c r="K276" s="24">
        <v>19</v>
      </c>
      <c r="L276" s="24">
        <v>19</v>
      </c>
      <c r="M276" s="7">
        <v>19</v>
      </c>
      <c r="N276" s="39">
        <f t="shared" si="12"/>
        <v>19</v>
      </c>
      <c r="O276" s="40">
        <f t="shared" si="13"/>
        <v>45073</v>
      </c>
      <c r="P276" s="41">
        <f t="shared" si="14"/>
        <v>45098</v>
      </c>
      <c r="Q276" s="64" t="s">
        <v>434</v>
      </c>
      <c r="R276" s="65" t="s">
        <v>57</v>
      </c>
    </row>
    <row r="277" spans="1:18">
      <c r="A277" t="s">
        <v>441</v>
      </c>
      <c r="B277" s="21">
        <v>45091</v>
      </c>
      <c r="C277" s="31" t="s">
        <v>431</v>
      </c>
      <c r="D277" s="6">
        <v>2</v>
      </c>
      <c r="H277">
        <v>30</v>
      </c>
      <c r="I277">
        <v>32</v>
      </c>
      <c r="K277" s="24">
        <v>19</v>
      </c>
      <c r="L277" s="24">
        <v>19</v>
      </c>
      <c r="N277" s="39">
        <f>ROUND((K277+L277)/2,0)</f>
        <v>19</v>
      </c>
      <c r="O277" s="40">
        <f t="shared" si="13"/>
        <v>45073</v>
      </c>
      <c r="P277" s="41">
        <f t="shared" si="14"/>
        <v>45098</v>
      </c>
      <c r="Q277" s="64" t="s">
        <v>434</v>
      </c>
      <c r="R277" s="65" t="s">
        <v>57</v>
      </c>
    </row>
    <row r="278" spans="1:18">
      <c r="A278" t="s">
        <v>442</v>
      </c>
      <c r="B278" s="21">
        <v>45091</v>
      </c>
      <c r="C278" s="31" t="s">
        <v>431</v>
      </c>
      <c r="D278" s="6">
        <v>5</v>
      </c>
      <c r="H278">
        <v>35</v>
      </c>
      <c r="I278">
        <v>33</v>
      </c>
      <c r="J278" s="7">
        <v>36</v>
      </c>
      <c r="K278" s="24">
        <v>21</v>
      </c>
      <c r="L278" s="24">
        <v>20</v>
      </c>
      <c r="M278" s="7">
        <v>21</v>
      </c>
      <c r="N278" s="39">
        <f t="shared" si="12"/>
        <v>21</v>
      </c>
      <c r="O278" s="40">
        <f t="shared" si="13"/>
        <v>45071</v>
      </c>
      <c r="P278" s="41">
        <f t="shared" si="14"/>
        <v>45096</v>
      </c>
      <c r="Q278" s="64" t="s">
        <v>141</v>
      </c>
      <c r="R278" s="65" t="s">
        <v>57</v>
      </c>
    </row>
    <row r="279" spans="1:18">
      <c r="A279" t="s">
        <v>443</v>
      </c>
      <c r="B279" s="21">
        <v>45091</v>
      </c>
      <c r="C279" s="31" t="s">
        <v>431</v>
      </c>
      <c r="D279" s="6">
        <v>5</v>
      </c>
      <c r="H279">
        <v>28</v>
      </c>
      <c r="I279">
        <v>30</v>
      </c>
      <c r="J279" s="7">
        <v>26</v>
      </c>
      <c r="K279" s="24">
        <v>18</v>
      </c>
      <c r="L279" s="24">
        <v>19</v>
      </c>
      <c r="M279" s="7">
        <v>17</v>
      </c>
      <c r="N279" s="39">
        <f t="shared" si="12"/>
        <v>18</v>
      </c>
      <c r="O279" s="40">
        <f t="shared" si="13"/>
        <v>45074</v>
      </c>
      <c r="P279" s="41">
        <f t="shared" si="14"/>
        <v>45099</v>
      </c>
      <c r="Q279" s="64" t="s">
        <v>141</v>
      </c>
      <c r="R279" s="65" t="s">
        <v>57</v>
      </c>
    </row>
    <row r="280" spans="1:18">
      <c r="A280" t="s">
        <v>444</v>
      </c>
      <c r="B280" s="21">
        <v>45091</v>
      </c>
      <c r="C280" s="31" t="s">
        <v>431</v>
      </c>
      <c r="D280" s="6">
        <v>5</v>
      </c>
      <c r="E280">
        <v>75</v>
      </c>
      <c r="F280">
        <v>90</v>
      </c>
      <c r="G280" s="7">
        <v>90</v>
      </c>
      <c r="K280" s="24">
        <v>8</v>
      </c>
      <c r="L280" s="24">
        <v>10</v>
      </c>
      <c r="M280" s="7">
        <v>10</v>
      </c>
      <c r="N280" s="39">
        <f t="shared" si="12"/>
        <v>9</v>
      </c>
      <c r="O280" s="40">
        <f t="shared" si="13"/>
        <v>45083</v>
      </c>
      <c r="P280" s="41">
        <f t="shared" si="14"/>
        <v>45108</v>
      </c>
      <c r="Q280" s="64" t="s">
        <v>445</v>
      </c>
      <c r="R280" s="65" t="s">
        <v>57</v>
      </c>
    </row>
    <row r="281" spans="1:18">
      <c r="A281" t="s">
        <v>446</v>
      </c>
      <c r="B281" s="21">
        <v>45091</v>
      </c>
      <c r="C281" s="31" t="s">
        <v>431</v>
      </c>
      <c r="D281" s="6">
        <v>5</v>
      </c>
      <c r="H281" t="s">
        <v>39</v>
      </c>
      <c r="I281" t="s">
        <v>39</v>
      </c>
      <c r="K281" s="24"/>
      <c r="L281" s="24">
        <v>24</v>
      </c>
      <c r="N281" s="39">
        <v>24</v>
      </c>
      <c r="O281" s="40">
        <f t="shared" si="13"/>
        <v>45068</v>
      </c>
      <c r="P281" s="41">
        <f t="shared" si="14"/>
        <v>45093</v>
      </c>
      <c r="Q281" s="64" t="s">
        <v>60</v>
      </c>
      <c r="R281" s="65" t="s">
        <v>57</v>
      </c>
    </row>
    <row r="282" spans="1:18">
      <c r="A282" t="s">
        <v>447</v>
      </c>
      <c r="B282" s="21">
        <v>45091</v>
      </c>
      <c r="C282" s="31" t="s">
        <v>431</v>
      </c>
      <c r="D282" s="6">
        <v>5</v>
      </c>
      <c r="H282">
        <v>28</v>
      </c>
      <c r="I282">
        <v>34</v>
      </c>
      <c r="J282" s="7">
        <v>31</v>
      </c>
      <c r="K282" s="24">
        <v>18</v>
      </c>
      <c r="L282" s="24">
        <v>20</v>
      </c>
      <c r="M282" s="7">
        <v>19</v>
      </c>
      <c r="N282" s="39">
        <f t="shared" si="12"/>
        <v>19</v>
      </c>
      <c r="O282" s="40">
        <f t="shared" si="13"/>
        <v>45073</v>
      </c>
      <c r="P282" s="41">
        <f t="shared" si="14"/>
        <v>45098</v>
      </c>
      <c r="Q282" s="64" t="s">
        <v>56</v>
      </c>
      <c r="R282" s="65" t="s">
        <v>57</v>
      </c>
    </row>
    <row r="283" spans="1:18">
      <c r="A283" t="s">
        <v>448</v>
      </c>
      <c r="B283" s="21">
        <v>45091</v>
      </c>
      <c r="C283" s="31" t="s">
        <v>431</v>
      </c>
      <c r="D283" s="6">
        <v>4</v>
      </c>
      <c r="H283">
        <v>35</v>
      </c>
      <c r="I283">
        <v>35</v>
      </c>
      <c r="J283" s="7">
        <v>33</v>
      </c>
      <c r="K283" s="24">
        <v>21</v>
      </c>
      <c r="L283" s="24">
        <v>21</v>
      </c>
      <c r="M283" s="7">
        <v>20</v>
      </c>
      <c r="N283" s="39">
        <f t="shared" si="12"/>
        <v>21</v>
      </c>
      <c r="O283" s="40">
        <f t="shared" si="13"/>
        <v>45071</v>
      </c>
      <c r="P283" s="41">
        <f t="shared" si="14"/>
        <v>45096</v>
      </c>
      <c r="Q283" s="64" t="s">
        <v>300</v>
      </c>
      <c r="R283" s="65" t="s">
        <v>67</v>
      </c>
    </row>
    <row r="284" spans="1:18">
      <c r="A284" t="s">
        <v>449</v>
      </c>
      <c r="B284" s="21">
        <v>45091</v>
      </c>
      <c r="C284" s="31" t="s">
        <v>431</v>
      </c>
      <c r="D284" s="6">
        <v>4</v>
      </c>
      <c r="H284">
        <v>33</v>
      </c>
      <c r="I284">
        <v>37</v>
      </c>
      <c r="J284" s="7">
        <v>36</v>
      </c>
      <c r="K284" s="24">
        <v>20</v>
      </c>
      <c r="L284" s="24">
        <v>22</v>
      </c>
      <c r="M284" s="7">
        <v>21</v>
      </c>
      <c r="N284" s="39">
        <f t="shared" si="12"/>
        <v>21</v>
      </c>
      <c r="O284" s="40">
        <f t="shared" si="13"/>
        <v>45071</v>
      </c>
      <c r="P284" s="41">
        <f t="shared" si="14"/>
        <v>45096</v>
      </c>
      <c r="Q284" s="64" t="s">
        <v>450</v>
      </c>
      <c r="R284" s="65" t="s">
        <v>57</v>
      </c>
    </row>
    <row r="285" spans="1:18">
      <c r="A285" t="s">
        <v>451</v>
      </c>
      <c r="B285" s="21">
        <v>45091</v>
      </c>
      <c r="C285" s="31" t="s">
        <v>431</v>
      </c>
      <c r="D285" s="6">
        <v>4</v>
      </c>
      <c r="H285">
        <v>40</v>
      </c>
      <c r="I285">
        <v>42</v>
      </c>
      <c r="J285" s="7">
        <v>42</v>
      </c>
      <c r="K285" s="24">
        <v>22</v>
      </c>
      <c r="L285" s="24">
        <v>23</v>
      </c>
      <c r="M285" s="7">
        <v>23</v>
      </c>
      <c r="N285" s="39">
        <f t="shared" si="12"/>
        <v>23</v>
      </c>
      <c r="O285" s="40">
        <f t="shared" si="13"/>
        <v>45069</v>
      </c>
      <c r="P285" s="41">
        <f t="shared" si="14"/>
        <v>45094</v>
      </c>
      <c r="Q285" s="64" t="s">
        <v>452</v>
      </c>
      <c r="R285" s="65" t="s">
        <v>57</v>
      </c>
    </row>
    <row r="286" spans="1:18">
      <c r="A286" t="s">
        <v>453</v>
      </c>
      <c r="B286" s="21">
        <v>45091</v>
      </c>
      <c r="C286" s="31" t="s">
        <v>431</v>
      </c>
      <c r="D286" s="6">
        <v>4</v>
      </c>
      <c r="H286">
        <v>30</v>
      </c>
      <c r="I286">
        <v>31</v>
      </c>
      <c r="J286" s="7">
        <v>29</v>
      </c>
      <c r="K286" s="24">
        <v>19</v>
      </c>
      <c r="L286" s="24">
        <v>19</v>
      </c>
      <c r="M286" s="7">
        <v>18</v>
      </c>
      <c r="N286" s="39">
        <f t="shared" si="12"/>
        <v>19</v>
      </c>
      <c r="O286" s="40">
        <f t="shared" si="13"/>
        <v>45073</v>
      </c>
      <c r="P286" s="41">
        <f t="shared" si="14"/>
        <v>45098</v>
      </c>
      <c r="Q286" s="64" t="s">
        <v>56</v>
      </c>
      <c r="R286" s="65" t="s">
        <v>57</v>
      </c>
    </row>
    <row r="287" spans="1:18">
      <c r="A287" t="s">
        <v>454</v>
      </c>
      <c r="B287" s="21">
        <v>45091</v>
      </c>
      <c r="C287" s="31" t="s">
        <v>431</v>
      </c>
      <c r="D287" s="6">
        <v>6</v>
      </c>
      <c r="H287">
        <v>39</v>
      </c>
      <c r="I287">
        <v>37</v>
      </c>
      <c r="J287" s="7">
        <v>36</v>
      </c>
      <c r="K287" s="24">
        <v>22</v>
      </c>
      <c r="L287" s="24">
        <v>22</v>
      </c>
      <c r="M287" s="7">
        <v>21</v>
      </c>
      <c r="N287" s="39">
        <f t="shared" si="12"/>
        <v>22</v>
      </c>
      <c r="O287" s="40">
        <f t="shared" si="13"/>
        <v>45070</v>
      </c>
      <c r="P287" s="41">
        <f t="shared" si="14"/>
        <v>45095</v>
      </c>
      <c r="Q287" s="64" t="s">
        <v>88</v>
      </c>
      <c r="R287" s="65" t="s">
        <v>67</v>
      </c>
    </row>
    <row r="288" spans="1:18">
      <c r="A288" t="s">
        <v>455</v>
      </c>
      <c r="B288" s="21">
        <v>45091</v>
      </c>
      <c r="C288" s="31" t="s">
        <v>431</v>
      </c>
      <c r="D288" s="6">
        <v>4</v>
      </c>
      <c r="H288">
        <v>36</v>
      </c>
      <c r="I288">
        <v>40</v>
      </c>
      <c r="J288" s="7">
        <v>39</v>
      </c>
      <c r="K288" s="24">
        <v>21</v>
      </c>
      <c r="L288" s="24">
        <v>22</v>
      </c>
      <c r="M288" s="7">
        <v>22</v>
      </c>
      <c r="N288" s="39">
        <f t="shared" si="12"/>
        <v>22</v>
      </c>
      <c r="O288" s="40">
        <f t="shared" si="13"/>
        <v>45070</v>
      </c>
      <c r="P288" s="41">
        <f t="shared" si="14"/>
        <v>45095</v>
      </c>
      <c r="Q288" s="64" t="s">
        <v>88</v>
      </c>
      <c r="R288" s="65" t="s">
        <v>67</v>
      </c>
    </row>
    <row r="289" spans="1:18">
      <c r="A289" t="s">
        <v>456</v>
      </c>
      <c r="B289" s="21">
        <v>45091</v>
      </c>
      <c r="C289" s="31" t="s">
        <v>431</v>
      </c>
      <c r="D289" s="6">
        <v>3</v>
      </c>
      <c r="H289">
        <v>34</v>
      </c>
      <c r="I289">
        <v>33</v>
      </c>
      <c r="J289" s="7">
        <v>31</v>
      </c>
      <c r="K289" s="24">
        <v>20</v>
      </c>
      <c r="L289" s="24">
        <v>20</v>
      </c>
      <c r="M289" s="7">
        <v>19</v>
      </c>
      <c r="N289" s="39">
        <f t="shared" si="12"/>
        <v>20</v>
      </c>
      <c r="O289" s="40">
        <f t="shared" si="13"/>
        <v>45072</v>
      </c>
      <c r="P289" s="41">
        <f t="shared" si="14"/>
        <v>45097</v>
      </c>
      <c r="Q289" s="64" t="s">
        <v>457</v>
      </c>
      <c r="R289" s="65" t="s">
        <v>71</v>
      </c>
    </row>
    <row r="290" spans="1:18">
      <c r="A290" t="s">
        <v>458</v>
      </c>
      <c r="B290" s="21">
        <v>45091</v>
      </c>
      <c r="C290" s="31" t="s">
        <v>431</v>
      </c>
      <c r="D290" s="6">
        <v>2</v>
      </c>
      <c r="H290">
        <v>27</v>
      </c>
      <c r="I290">
        <v>29</v>
      </c>
      <c r="K290" s="24">
        <v>17</v>
      </c>
      <c r="L290" s="24">
        <v>18</v>
      </c>
      <c r="N290" s="39">
        <f>ROUND((K290+L290)/2,0)</f>
        <v>18</v>
      </c>
      <c r="O290" s="40">
        <f t="shared" si="13"/>
        <v>45074</v>
      </c>
      <c r="P290" s="41">
        <f t="shared" si="14"/>
        <v>45099</v>
      </c>
      <c r="Q290" s="64" t="s">
        <v>112</v>
      </c>
      <c r="R290" s="65" t="s">
        <v>57</v>
      </c>
    </row>
    <row r="291" spans="1:18">
      <c r="A291" t="s">
        <v>459</v>
      </c>
      <c r="B291" s="21">
        <v>45091</v>
      </c>
      <c r="C291" s="31" t="s">
        <v>431</v>
      </c>
      <c r="D291" s="6">
        <v>3</v>
      </c>
      <c r="H291">
        <v>28</v>
      </c>
      <c r="I291">
        <v>30</v>
      </c>
      <c r="J291" s="7">
        <v>31</v>
      </c>
      <c r="K291" s="24">
        <v>18</v>
      </c>
      <c r="L291" s="24">
        <v>19</v>
      </c>
      <c r="M291" s="7">
        <v>19</v>
      </c>
      <c r="N291" s="39">
        <f t="shared" si="12"/>
        <v>19</v>
      </c>
      <c r="O291" s="40">
        <f t="shared" si="13"/>
        <v>45073</v>
      </c>
      <c r="P291" s="41">
        <f t="shared" si="14"/>
        <v>45098</v>
      </c>
      <c r="Q291" s="64" t="s">
        <v>460</v>
      </c>
      <c r="R291" s="65" t="s">
        <v>57</v>
      </c>
    </row>
    <row r="292" spans="1:18">
      <c r="A292" t="s">
        <v>461</v>
      </c>
      <c r="B292" s="21">
        <v>45091</v>
      </c>
      <c r="C292" s="31" t="s">
        <v>431</v>
      </c>
      <c r="D292" s="6">
        <v>4</v>
      </c>
      <c r="H292">
        <v>35</v>
      </c>
      <c r="I292">
        <v>34</v>
      </c>
      <c r="J292" s="7">
        <v>31</v>
      </c>
      <c r="K292" s="24">
        <v>21</v>
      </c>
      <c r="L292" s="24">
        <v>20</v>
      </c>
      <c r="M292" s="7">
        <v>19</v>
      </c>
      <c r="N292" s="39">
        <f t="shared" si="12"/>
        <v>20</v>
      </c>
      <c r="O292" s="40">
        <f t="shared" si="13"/>
        <v>45072</v>
      </c>
      <c r="P292" s="41">
        <f t="shared" si="14"/>
        <v>45097</v>
      </c>
      <c r="Q292" s="64" t="s">
        <v>462</v>
      </c>
      <c r="R292" s="65" t="s">
        <v>57</v>
      </c>
    </row>
    <row r="293" spans="1:18">
      <c r="A293" t="s">
        <v>463</v>
      </c>
      <c r="B293" s="21">
        <v>45091</v>
      </c>
      <c r="C293" s="31" t="s">
        <v>431</v>
      </c>
      <c r="D293" s="6">
        <v>4</v>
      </c>
      <c r="H293">
        <v>40</v>
      </c>
      <c r="I293">
        <v>38</v>
      </c>
      <c r="J293" s="7">
        <v>37</v>
      </c>
      <c r="K293" s="24">
        <v>22</v>
      </c>
      <c r="L293" s="24">
        <v>22</v>
      </c>
      <c r="M293" s="7">
        <v>22</v>
      </c>
      <c r="N293" s="39">
        <f t="shared" ref="N293:N365" si="15">ROUND((K293+L293+M293)/3,0)</f>
        <v>22</v>
      </c>
      <c r="O293" s="40">
        <f t="shared" ref="O293:O365" si="16">B293-N293+1</f>
        <v>45070</v>
      </c>
      <c r="P293" s="41">
        <f t="shared" ref="P293:P365" si="17">O293+25</f>
        <v>45095</v>
      </c>
      <c r="Q293" s="64" t="s">
        <v>56</v>
      </c>
      <c r="R293" s="65" t="s">
        <v>67</v>
      </c>
    </row>
    <row r="294" spans="1:18">
      <c r="A294" t="s">
        <v>464</v>
      </c>
      <c r="B294" s="21">
        <v>45091</v>
      </c>
      <c r="C294" s="31" t="s">
        <v>431</v>
      </c>
      <c r="D294" s="6">
        <v>3</v>
      </c>
      <c r="H294">
        <v>38</v>
      </c>
      <c r="I294">
        <v>37</v>
      </c>
      <c r="J294" s="7">
        <v>32</v>
      </c>
      <c r="K294" s="24">
        <v>22</v>
      </c>
      <c r="L294" s="24">
        <v>22</v>
      </c>
      <c r="M294" s="7">
        <v>19</v>
      </c>
      <c r="N294" s="39">
        <f t="shared" si="15"/>
        <v>21</v>
      </c>
      <c r="O294" s="40">
        <f t="shared" si="16"/>
        <v>45071</v>
      </c>
      <c r="P294" s="41">
        <f t="shared" si="17"/>
        <v>45096</v>
      </c>
      <c r="Q294" s="64" t="s">
        <v>465</v>
      </c>
      <c r="R294" s="65" t="s">
        <v>67</v>
      </c>
    </row>
    <row r="295" spans="1:18">
      <c r="A295" t="s">
        <v>466</v>
      </c>
      <c r="B295" s="21">
        <v>45091</v>
      </c>
      <c r="C295" s="31" t="s">
        <v>431</v>
      </c>
      <c r="D295" s="6">
        <v>2</v>
      </c>
      <c r="H295">
        <v>35</v>
      </c>
      <c r="I295">
        <v>33</v>
      </c>
      <c r="K295" s="24">
        <v>21</v>
      </c>
      <c r="L295" s="24">
        <v>20</v>
      </c>
      <c r="N295" s="39">
        <f>ROUND((K295+L295)/2,0)</f>
        <v>21</v>
      </c>
      <c r="O295" s="40">
        <f t="shared" si="16"/>
        <v>45071</v>
      </c>
      <c r="P295" s="41">
        <f t="shared" si="17"/>
        <v>45096</v>
      </c>
      <c r="Q295" s="64" t="s">
        <v>66</v>
      </c>
      <c r="R295" s="65" t="s">
        <v>71</v>
      </c>
    </row>
    <row r="296" spans="1:18">
      <c r="A296" t="s">
        <v>467</v>
      </c>
      <c r="B296" s="21">
        <v>45091</v>
      </c>
      <c r="C296" s="31" t="s">
        <v>431</v>
      </c>
      <c r="D296" s="6">
        <v>2</v>
      </c>
      <c r="H296">
        <v>35</v>
      </c>
      <c r="I296">
        <v>42</v>
      </c>
      <c r="K296" s="24">
        <v>21</v>
      </c>
      <c r="L296" s="24">
        <v>23</v>
      </c>
      <c r="N296" s="39">
        <f>ROUND((K296+L296)/2,0)</f>
        <v>22</v>
      </c>
      <c r="O296" s="40">
        <f t="shared" si="16"/>
        <v>45070</v>
      </c>
      <c r="P296" s="41">
        <f t="shared" si="17"/>
        <v>45095</v>
      </c>
      <c r="Q296" s="64" t="s">
        <v>121</v>
      </c>
      <c r="R296" s="65" t="s">
        <v>57</v>
      </c>
    </row>
    <row r="297" spans="1:18">
      <c r="A297" t="s">
        <v>468</v>
      </c>
      <c r="B297" s="21">
        <v>45091</v>
      </c>
      <c r="C297" s="31" t="s">
        <v>431</v>
      </c>
      <c r="D297" s="6">
        <v>2</v>
      </c>
      <c r="H297">
        <v>46</v>
      </c>
      <c r="I297">
        <v>37</v>
      </c>
      <c r="K297" s="24">
        <v>23</v>
      </c>
      <c r="L297" s="24">
        <v>22</v>
      </c>
      <c r="N297" s="39">
        <f>ROUND((K297+L297)/2,0)</f>
        <v>23</v>
      </c>
      <c r="O297" s="40">
        <f t="shared" si="16"/>
        <v>45069</v>
      </c>
      <c r="P297" s="41">
        <f t="shared" si="17"/>
        <v>45094</v>
      </c>
      <c r="Q297" s="64" t="s">
        <v>66</v>
      </c>
      <c r="R297" s="65" t="s">
        <v>67</v>
      </c>
    </row>
    <row r="298" spans="1:18">
      <c r="A298" t="s">
        <v>469</v>
      </c>
      <c r="B298" s="21">
        <v>45091</v>
      </c>
      <c r="C298" s="31" t="s">
        <v>431</v>
      </c>
      <c r="D298" s="6">
        <v>3</v>
      </c>
      <c r="H298">
        <v>26</v>
      </c>
      <c r="I298">
        <v>28</v>
      </c>
      <c r="J298" s="7">
        <v>27</v>
      </c>
      <c r="K298" s="24">
        <v>17</v>
      </c>
      <c r="L298" s="24">
        <v>18</v>
      </c>
      <c r="M298" s="7">
        <v>17</v>
      </c>
      <c r="N298" s="39">
        <f t="shared" si="15"/>
        <v>17</v>
      </c>
      <c r="O298" s="40">
        <f t="shared" si="16"/>
        <v>45075</v>
      </c>
      <c r="P298" s="41">
        <f t="shared" si="17"/>
        <v>45100</v>
      </c>
      <c r="Q298" s="64" t="s">
        <v>112</v>
      </c>
      <c r="R298" s="65" t="s">
        <v>57</v>
      </c>
    </row>
    <row r="299" spans="1:18">
      <c r="A299" t="s">
        <v>470</v>
      </c>
      <c r="B299" s="21">
        <v>45091</v>
      </c>
      <c r="C299" s="31" t="s">
        <v>431</v>
      </c>
      <c r="D299" s="6">
        <v>4</v>
      </c>
      <c r="E299">
        <v>90</v>
      </c>
      <c r="F299">
        <v>90</v>
      </c>
      <c r="G299" s="7">
        <v>90</v>
      </c>
      <c r="K299" s="24">
        <v>10</v>
      </c>
      <c r="L299" s="24">
        <v>10</v>
      </c>
      <c r="M299" s="7">
        <v>10</v>
      </c>
      <c r="N299" s="39">
        <f t="shared" si="15"/>
        <v>10</v>
      </c>
      <c r="O299" s="40">
        <f t="shared" si="16"/>
        <v>45082</v>
      </c>
      <c r="P299" s="41">
        <f t="shared" si="17"/>
        <v>45107</v>
      </c>
      <c r="Q299" s="64" t="s">
        <v>73</v>
      </c>
      <c r="R299" s="65" t="s">
        <v>57</v>
      </c>
    </row>
    <row r="300" spans="1:18">
      <c r="A300" t="s">
        <v>471</v>
      </c>
      <c r="B300" s="21">
        <v>45091</v>
      </c>
      <c r="C300" s="31" t="s">
        <v>431</v>
      </c>
      <c r="D300" s="6">
        <v>4</v>
      </c>
      <c r="H300">
        <v>38</v>
      </c>
      <c r="I300">
        <v>33</v>
      </c>
      <c r="J300" s="7">
        <v>31</v>
      </c>
      <c r="K300" s="24">
        <v>22</v>
      </c>
      <c r="L300" s="24">
        <v>20</v>
      </c>
      <c r="M300" s="7">
        <v>19</v>
      </c>
      <c r="N300" s="39">
        <f t="shared" si="15"/>
        <v>20</v>
      </c>
      <c r="O300" s="40">
        <f t="shared" si="16"/>
        <v>45072</v>
      </c>
      <c r="P300" s="41">
        <f t="shared" si="17"/>
        <v>45097</v>
      </c>
      <c r="Q300" s="64" t="s">
        <v>73</v>
      </c>
      <c r="R300" s="65" t="s">
        <v>71</v>
      </c>
    </row>
    <row r="301" spans="1:18">
      <c r="A301" t="s">
        <v>472</v>
      </c>
      <c r="B301" s="21">
        <v>45091</v>
      </c>
      <c r="C301" s="31" t="s">
        <v>431</v>
      </c>
      <c r="D301" s="6">
        <v>4</v>
      </c>
      <c r="H301">
        <v>28</v>
      </c>
      <c r="I301">
        <v>30</v>
      </c>
      <c r="J301" s="7">
        <v>33</v>
      </c>
      <c r="K301" s="24">
        <v>18</v>
      </c>
      <c r="L301" s="24">
        <v>19</v>
      </c>
      <c r="M301" s="7">
        <v>20</v>
      </c>
      <c r="N301" s="39">
        <f t="shared" si="15"/>
        <v>19</v>
      </c>
      <c r="O301" s="40">
        <f t="shared" si="16"/>
        <v>45073</v>
      </c>
      <c r="P301" s="41">
        <f t="shared" si="17"/>
        <v>45098</v>
      </c>
      <c r="Q301" s="64" t="s">
        <v>473</v>
      </c>
      <c r="R301" s="65" t="s">
        <v>57</v>
      </c>
    </row>
    <row r="302" spans="1:18">
      <c r="A302" t="s">
        <v>474</v>
      </c>
      <c r="B302" s="21">
        <v>45091</v>
      </c>
      <c r="C302" s="31" t="s">
        <v>431</v>
      </c>
      <c r="D302" s="6">
        <v>4</v>
      </c>
      <c r="E302" t="s">
        <v>42</v>
      </c>
      <c r="F302">
        <v>90</v>
      </c>
      <c r="G302" s="7">
        <v>90</v>
      </c>
      <c r="K302" s="24">
        <v>11</v>
      </c>
      <c r="L302" s="24">
        <v>10</v>
      </c>
      <c r="M302" s="7">
        <v>10</v>
      </c>
      <c r="N302" s="39">
        <f t="shared" si="15"/>
        <v>10</v>
      </c>
      <c r="O302" s="40">
        <f t="shared" si="16"/>
        <v>45082</v>
      </c>
      <c r="P302" s="41">
        <f t="shared" si="17"/>
        <v>45107</v>
      </c>
      <c r="Q302" s="64" t="s">
        <v>112</v>
      </c>
      <c r="R302" s="65" t="s">
        <v>57</v>
      </c>
    </row>
    <row r="303" spans="1:18">
      <c r="A303" t="s">
        <v>475</v>
      </c>
      <c r="B303" s="21">
        <v>45091</v>
      </c>
      <c r="C303" s="31" t="s">
        <v>431</v>
      </c>
      <c r="D303" s="6">
        <v>5</v>
      </c>
      <c r="H303">
        <v>32</v>
      </c>
      <c r="I303">
        <v>33</v>
      </c>
      <c r="J303" s="7">
        <v>35</v>
      </c>
      <c r="K303" s="24">
        <v>19</v>
      </c>
      <c r="L303" s="24">
        <v>20</v>
      </c>
      <c r="M303" s="7">
        <v>21</v>
      </c>
      <c r="N303" s="39">
        <f t="shared" si="15"/>
        <v>20</v>
      </c>
      <c r="O303" s="40">
        <f t="shared" si="16"/>
        <v>45072</v>
      </c>
      <c r="P303" s="41">
        <f t="shared" si="17"/>
        <v>45097</v>
      </c>
      <c r="Q303" s="64" t="s">
        <v>112</v>
      </c>
      <c r="R303" s="65" t="s">
        <v>57</v>
      </c>
    </row>
    <row r="304" spans="1:18">
      <c r="A304" t="s">
        <v>476</v>
      </c>
      <c r="B304" s="21">
        <v>45091</v>
      </c>
      <c r="C304" s="31" t="s">
        <v>431</v>
      </c>
      <c r="D304" s="6">
        <v>4</v>
      </c>
      <c r="H304">
        <v>38</v>
      </c>
      <c r="I304">
        <v>36</v>
      </c>
      <c r="J304" s="7">
        <v>32</v>
      </c>
      <c r="K304" s="24">
        <v>22</v>
      </c>
      <c r="L304" s="24">
        <v>21</v>
      </c>
      <c r="M304" s="7">
        <v>19</v>
      </c>
      <c r="N304" s="39">
        <f t="shared" si="15"/>
        <v>21</v>
      </c>
      <c r="O304" s="40">
        <f t="shared" si="16"/>
        <v>45071</v>
      </c>
      <c r="P304" s="41">
        <f t="shared" si="17"/>
        <v>45096</v>
      </c>
      <c r="Q304" s="64" t="s">
        <v>112</v>
      </c>
      <c r="R304" s="65" t="s">
        <v>57</v>
      </c>
    </row>
    <row r="305" spans="1:18">
      <c r="A305" t="s">
        <v>477</v>
      </c>
      <c r="B305" s="21">
        <v>45091</v>
      </c>
      <c r="C305" s="31" t="s">
        <v>431</v>
      </c>
      <c r="D305" s="6">
        <v>7</v>
      </c>
      <c r="H305">
        <v>28</v>
      </c>
      <c r="I305">
        <v>34</v>
      </c>
      <c r="J305" s="7">
        <v>34</v>
      </c>
      <c r="K305" s="24">
        <v>18</v>
      </c>
      <c r="L305" s="24">
        <v>20</v>
      </c>
      <c r="M305" s="7">
        <v>20</v>
      </c>
      <c r="N305" s="39">
        <f t="shared" si="15"/>
        <v>19</v>
      </c>
      <c r="O305" s="40">
        <f t="shared" si="16"/>
        <v>45073</v>
      </c>
      <c r="P305" s="41">
        <f t="shared" si="17"/>
        <v>45098</v>
      </c>
      <c r="Q305" s="64" t="s">
        <v>112</v>
      </c>
      <c r="R305" s="65" t="s">
        <v>67</v>
      </c>
    </row>
    <row r="306" spans="1:18">
      <c r="A306" t="s">
        <v>478</v>
      </c>
      <c r="B306" s="21">
        <v>45091</v>
      </c>
      <c r="C306" s="31" t="s">
        <v>431</v>
      </c>
      <c r="D306" s="6">
        <v>3</v>
      </c>
      <c r="H306">
        <v>32</v>
      </c>
      <c r="I306">
        <v>35</v>
      </c>
      <c r="J306" s="7">
        <v>32</v>
      </c>
      <c r="K306" s="24">
        <v>19</v>
      </c>
      <c r="L306" s="24">
        <v>21</v>
      </c>
      <c r="M306" s="7">
        <v>19</v>
      </c>
      <c r="N306" s="39">
        <f t="shared" si="15"/>
        <v>20</v>
      </c>
      <c r="O306" s="40">
        <f t="shared" si="16"/>
        <v>45072</v>
      </c>
      <c r="P306" s="41">
        <f t="shared" si="17"/>
        <v>45097</v>
      </c>
      <c r="Q306" s="64" t="s">
        <v>56</v>
      </c>
      <c r="R306" s="65" t="s">
        <v>57</v>
      </c>
    </row>
    <row r="307" spans="1:18">
      <c r="A307" t="s">
        <v>479</v>
      </c>
      <c r="B307" s="21">
        <v>45091</v>
      </c>
      <c r="C307" s="31" t="s">
        <v>431</v>
      </c>
      <c r="D307" s="6">
        <v>4</v>
      </c>
      <c r="H307">
        <v>36</v>
      </c>
      <c r="I307">
        <v>40</v>
      </c>
      <c r="J307" s="7">
        <v>40</v>
      </c>
      <c r="K307" s="24">
        <v>21</v>
      </c>
      <c r="L307" s="24">
        <v>22</v>
      </c>
      <c r="M307" s="7">
        <v>22</v>
      </c>
      <c r="N307" s="39">
        <f t="shared" si="15"/>
        <v>22</v>
      </c>
      <c r="O307" s="40">
        <f t="shared" si="16"/>
        <v>45070</v>
      </c>
      <c r="P307" s="41">
        <f t="shared" si="17"/>
        <v>45095</v>
      </c>
      <c r="Q307" s="64" t="s">
        <v>480</v>
      </c>
      <c r="R307" s="65" t="s">
        <v>57</v>
      </c>
    </row>
    <row r="308" spans="1:18">
      <c r="A308" t="s">
        <v>481</v>
      </c>
      <c r="B308" s="21">
        <v>45091</v>
      </c>
      <c r="C308" s="31" t="s">
        <v>431</v>
      </c>
      <c r="D308" s="6">
        <v>5</v>
      </c>
      <c r="H308">
        <v>35</v>
      </c>
      <c r="I308">
        <v>38</v>
      </c>
      <c r="J308" s="7">
        <v>36</v>
      </c>
      <c r="K308" s="24">
        <v>21</v>
      </c>
      <c r="L308" s="24">
        <v>22</v>
      </c>
      <c r="M308" s="7">
        <v>21</v>
      </c>
      <c r="N308" s="39">
        <f t="shared" si="15"/>
        <v>21</v>
      </c>
      <c r="O308" s="40">
        <f t="shared" si="16"/>
        <v>45071</v>
      </c>
      <c r="P308" s="41">
        <f t="shared" si="17"/>
        <v>45096</v>
      </c>
      <c r="Q308" s="64" t="s">
        <v>450</v>
      </c>
      <c r="R308" s="65" t="s">
        <v>71</v>
      </c>
    </row>
    <row r="309" spans="1:18">
      <c r="A309" t="s">
        <v>482</v>
      </c>
      <c r="B309" s="21">
        <v>45091</v>
      </c>
      <c r="C309" s="31" t="s">
        <v>431</v>
      </c>
      <c r="D309" s="6">
        <v>4</v>
      </c>
      <c r="H309">
        <v>39</v>
      </c>
      <c r="I309">
        <v>42</v>
      </c>
      <c r="J309" s="7">
        <v>42</v>
      </c>
      <c r="K309" s="24">
        <v>22</v>
      </c>
      <c r="L309" s="24">
        <v>23</v>
      </c>
      <c r="M309" s="7">
        <v>23</v>
      </c>
      <c r="N309" s="39">
        <f t="shared" si="15"/>
        <v>23</v>
      </c>
      <c r="O309" s="40">
        <f t="shared" si="16"/>
        <v>45069</v>
      </c>
      <c r="P309" s="41">
        <f t="shared" si="17"/>
        <v>45094</v>
      </c>
      <c r="Q309" s="64" t="s">
        <v>130</v>
      </c>
      <c r="R309" s="65" t="s">
        <v>57</v>
      </c>
    </row>
    <row r="310" spans="1:18">
      <c r="A310" t="s">
        <v>483</v>
      </c>
      <c r="B310" s="21">
        <v>45091</v>
      </c>
      <c r="C310" s="31" t="s">
        <v>431</v>
      </c>
      <c r="D310" s="6">
        <v>1</v>
      </c>
      <c r="H310">
        <v>34</v>
      </c>
      <c r="K310" s="24">
        <v>20</v>
      </c>
      <c r="L310" s="24"/>
      <c r="N310" s="39">
        <v>20</v>
      </c>
      <c r="O310" s="40">
        <f t="shared" si="16"/>
        <v>45072</v>
      </c>
      <c r="P310" s="41">
        <f t="shared" si="17"/>
        <v>45097</v>
      </c>
      <c r="Q310" s="64" t="s">
        <v>88</v>
      </c>
      <c r="R310" s="65" t="s">
        <v>67</v>
      </c>
    </row>
    <row r="311" spans="1:18">
      <c r="A311" t="s">
        <v>484</v>
      </c>
      <c r="B311" s="21">
        <v>45091</v>
      </c>
      <c r="C311" s="31" t="s">
        <v>431</v>
      </c>
      <c r="D311" s="6">
        <v>3</v>
      </c>
      <c r="E311">
        <v>90</v>
      </c>
      <c r="F311">
        <v>90</v>
      </c>
      <c r="G311" s="7">
        <v>90</v>
      </c>
      <c r="K311" s="24">
        <v>10</v>
      </c>
      <c r="L311" s="24">
        <v>10</v>
      </c>
      <c r="M311" s="7">
        <v>10</v>
      </c>
      <c r="N311" s="39">
        <f t="shared" si="15"/>
        <v>10</v>
      </c>
      <c r="O311" s="40">
        <f t="shared" si="16"/>
        <v>45082</v>
      </c>
      <c r="P311" s="41">
        <f t="shared" si="17"/>
        <v>45107</v>
      </c>
      <c r="Q311" s="64" t="s">
        <v>88</v>
      </c>
      <c r="R311" s="65" t="s">
        <v>67</v>
      </c>
    </row>
    <row r="312" spans="1:18">
      <c r="A312" t="s">
        <v>485</v>
      </c>
      <c r="B312" s="21">
        <v>45091</v>
      </c>
      <c r="C312" s="31" t="s">
        <v>431</v>
      </c>
      <c r="D312" s="6">
        <v>2</v>
      </c>
      <c r="E312">
        <v>75</v>
      </c>
      <c r="F312">
        <v>75</v>
      </c>
      <c r="G312" s="7">
        <v>75</v>
      </c>
      <c r="K312" s="24">
        <v>8</v>
      </c>
      <c r="L312" s="24">
        <v>8</v>
      </c>
      <c r="M312" s="7">
        <v>8</v>
      </c>
      <c r="N312" s="39">
        <f t="shared" si="15"/>
        <v>8</v>
      </c>
      <c r="O312" s="40">
        <f t="shared" si="16"/>
        <v>45084</v>
      </c>
      <c r="P312" s="41">
        <f t="shared" si="17"/>
        <v>45109</v>
      </c>
      <c r="Q312" s="64" t="s">
        <v>205</v>
      </c>
      <c r="R312" s="65" t="s">
        <v>71</v>
      </c>
    </row>
    <row r="313" spans="1:18">
      <c r="A313" t="s">
        <v>486</v>
      </c>
      <c r="B313" s="21">
        <v>45091</v>
      </c>
      <c r="C313" s="31" t="s">
        <v>431</v>
      </c>
      <c r="D313" s="6">
        <v>5</v>
      </c>
      <c r="H313">
        <v>39</v>
      </c>
      <c r="I313">
        <v>40</v>
      </c>
      <c r="J313" s="7">
        <v>41</v>
      </c>
      <c r="K313" s="24">
        <v>22</v>
      </c>
      <c r="L313" s="24">
        <v>22</v>
      </c>
      <c r="M313" s="7">
        <v>23</v>
      </c>
      <c r="N313" s="39">
        <f t="shared" si="15"/>
        <v>22</v>
      </c>
      <c r="O313" s="40">
        <f t="shared" si="16"/>
        <v>45070</v>
      </c>
      <c r="P313" s="41">
        <f t="shared" si="17"/>
        <v>45095</v>
      </c>
      <c r="Q313" s="64" t="s">
        <v>205</v>
      </c>
      <c r="R313" s="65" t="s">
        <v>67</v>
      </c>
    </row>
    <row r="314" spans="1:18">
      <c r="A314" t="s">
        <v>487</v>
      </c>
      <c r="B314" s="21">
        <v>45091</v>
      </c>
      <c r="C314" s="31" t="s">
        <v>431</v>
      </c>
      <c r="D314" s="6">
        <v>4</v>
      </c>
      <c r="H314" t="s">
        <v>39</v>
      </c>
      <c r="K314" s="24"/>
      <c r="L314" s="24"/>
      <c r="M314" s="7">
        <v>24</v>
      </c>
      <c r="N314" s="39">
        <v>24</v>
      </c>
      <c r="O314" s="40">
        <f t="shared" si="16"/>
        <v>45068</v>
      </c>
      <c r="P314" s="41">
        <f t="shared" si="17"/>
        <v>45093</v>
      </c>
      <c r="Q314" s="64" t="s">
        <v>73</v>
      </c>
      <c r="R314" s="65" t="s">
        <v>57</v>
      </c>
    </row>
    <row r="315" spans="1:18">
      <c r="A315" t="s">
        <v>488</v>
      </c>
      <c r="B315" s="21">
        <v>45091</v>
      </c>
      <c r="C315" s="52" t="s">
        <v>489</v>
      </c>
      <c r="D315" s="6">
        <v>6</v>
      </c>
      <c r="H315">
        <v>29</v>
      </c>
      <c r="I315">
        <v>31</v>
      </c>
      <c r="J315" s="7">
        <v>32</v>
      </c>
      <c r="K315" s="24">
        <v>18</v>
      </c>
      <c r="L315" s="24">
        <v>19</v>
      </c>
      <c r="M315" s="7">
        <v>19</v>
      </c>
      <c r="N315" s="39">
        <f t="shared" si="15"/>
        <v>19</v>
      </c>
      <c r="O315" s="40">
        <f t="shared" si="16"/>
        <v>45073</v>
      </c>
      <c r="P315" s="41">
        <f t="shared" si="17"/>
        <v>45098</v>
      </c>
      <c r="Q315" s="64" t="s">
        <v>64</v>
      </c>
      <c r="R315" s="65" t="s">
        <v>71</v>
      </c>
    </row>
    <row r="316" spans="1:18">
      <c r="A316" t="s">
        <v>490</v>
      </c>
      <c r="B316" s="21">
        <v>45091</v>
      </c>
      <c r="C316" s="52" t="s">
        <v>489</v>
      </c>
      <c r="D316" s="6">
        <v>3</v>
      </c>
      <c r="E316" t="s">
        <v>42</v>
      </c>
      <c r="F316">
        <v>90</v>
      </c>
      <c r="G316" s="7">
        <v>90</v>
      </c>
      <c r="K316" s="24">
        <v>11</v>
      </c>
      <c r="L316" s="24">
        <v>10</v>
      </c>
      <c r="M316" s="7">
        <v>10</v>
      </c>
      <c r="N316" s="39">
        <f t="shared" si="15"/>
        <v>10</v>
      </c>
      <c r="O316" s="40">
        <f t="shared" si="16"/>
        <v>45082</v>
      </c>
      <c r="P316" s="41">
        <f t="shared" si="17"/>
        <v>45107</v>
      </c>
      <c r="Q316" s="64" t="s">
        <v>491</v>
      </c>
      <c r="R316" s="65" t="s">
        <v>57</v>
      </c>
    </row>
    <row r="317" ht="28.8" spans="1:18">
      <c r="A317" t="s">
        <v>492</v>
      </c>
      <c r="B317" s="21">
        <v>45091</v>
      </c>
      <c r="C317" s="52" t="s">
        <v>489</v>
      </c>
      <c r="D317" s="6">
        <v>5</v>
      </c>
      <c r="E317" t="s">
        <v>42</v>
      </c>
      <c r="F317" t="s">
        <v>42</v>
      </c>
      <c r="J317" s="7">
        <v>18</v>
      </c>
      <c r="K317" s="24">
        <v>11</v>
      </c>
      <c r="L317" s="24">
        <v>11</v>
      </c>
      <c r="M317" s="7">
        <v>14</v>
      </c>
      <c r="N317" s="39">
        <f t="shared" si="15"/>
        <v>12</v>
      </c>
      <c r="O317" s="40">
        <f t="shared" si="16"/>
        <v>45080</v>
      </c>
      <c r="P317" s="41">
        <f t="shared" si="17"/>
        <v>45105</v>
      </c>
      <c r="Q317" s="81" t="s">
        <v>493</v>
      </c>
      <c r="R317" s="65" t="s">
        <v>67</v>
      </c>
    </row>
    <row r="318" spans="1:18">
      <c r="A318" t="s">
        <v>494</v>
      </c>
      <c r="B318" s="21">
        <v>45091</v>
      </c>
      <c r="C318" s="52" t="s">
        <v>489</v>
      </c>
      <c r="D318" s="6">
        <v>5</v>
      </c>
      <c r="E318" t="s">
        <v>42</v>
      </c>
      <c r="F318" t="s">
        <v>42</v>
      </c>
      <c r="J318" s="7">
        <v>15</v>
      </c>
      <c r="K318" s="24">
        <v>11</v>
      </c>
      <c r="L318" s="24">
        <v>11</v>
      </c>
      <c r="M318" s="7">
        <v>13</v>
      </c>
      <c r="N318" s="39">
        <f t="shared" si="15"/>
        <v>12</v>
      </c>
      <c r="O318" s="40">
        <f t="shared" si="16"/>
        <v>45080</v>
      </c>
      <c r="P318" s="41">
        <f t="shared" si="17"/>
        <v>45105</v>
      </c>
      <c r="Q318" s="64" t="s">
        <v>80</v>
      </c>
      <c r="R318" s="65" t="s">
        <v>67</v>
      </c>
    </row>
    <row r="319" spans="1:18">
      <c r="A319" t="s">
        <v>495</v>
      </c>
      <c r="B319" s="21">
        <v>45091</v>
      </c>
      <c r="C319" s="52" t="s">
        <v>489</v>
      </c>
      <c r="D319" s="6">
        <v>4</v>
      </c>
      <c r="E319">
        <v>90</v>
      </c>
      <c r="F319">
        <v>90</v>
      </c>
      <c r="G319" s="7" t="s">
        <v>42</v>
      </c>
      <c r="K319" s="24">
        <v>10</v>
      </c>
      <c r="L319" s="24">
        <v>10</v>
      </c>
      <c r="M319" s="7">
        <v>11</v>
      </c>
      <c r="N319" s="39">
        <f t="shared" si="15"/>
        <v>10</v>
      </c>
      <c r="O319" s="40">
        <f t="shared" si="16"/>
        <v>45082</v>
      </c>
      <c r="P319" s="41">
        <f t="shared" si="17"/>
        <v>45107</v>
      </c>
      <c r="Q319" s="64" t="s">
        <v>473</v>
      </c>
      <c r="R319" s="65" t="s">
        <v>71</v>
      </c>
    </row>
    <row r="320" spans="1:18">
      <c r="A320" t="s">
        <v>496</v>
      </c>
      <c r="B320" s="21">
        <v>45091</v>
      </c>
      <c r="C320" s="52" t="s">
        <v>489</v>
      </c>
      <c r="D320" s="6">
        <v>4</v>
      </c>
      <c r="E320">
        <v>0</v>
      </c>
      <c r="F320">
        <v>10</v>
      </c>
      <c r="G320" s="7">
        <v>30</v>
      </c>
      <c r="K320" s="24">
        <v>0</v>
      </c>
      <c r="L320" s="24">
        <v>1</v>
      </c>
      <c r="M320" s="7">
        <v>4</v>
      </c>
      <c r="N320" s="39">
        <f t="shared" si="15"/>
        <v>2</v>
      </c>
      <c r="O320" s="40">
        <f t="shared" si="16"/>
        <v>45090</v>
      </c>
      <c r="P320" s="41">
        <f t="shared" si="17"/>
        <v>45115</v>
      </c>
      <c r="Q320" s="64" t="s">
        <v>112</v>
      </c>
      <c r="R320" s="65" t="s">
        <v>71</v>
      </c>
    </row>
    <row r="321" spans="1:18">
      <c r="A321" t="s">
        <v>497</v>
      </c>
      <c r="B321" s="21">
        <v>45091</v>
      </c>
      <c r="C321" s="52" t="s">
        <v>489</v>
      </c>
      <c r="D321" s="6">
        <v>4</v>
      </c>
      <c r="H321">
        <v>30</v>
      </c>
      <c r="I321">
        <v>29</v>
      </c>
      <c r="J321" s="7">
        <v>30</v>
      </c>
      <c r="K321" s="24">
        <v>19</v>
      </c>
      <c r="L321" s="24">
        <v>18</v>
      </c>
      <c r="M321" s="7">
        <v>19</v>
      </c>
      <c r="N321" s="39">
        <f t="shared" si="15"/>
        <v>19</v>
      </c>
      <c r="O321" s="40">
        <f t="shared" si="16"/>
        <v>45073</v>
      </c>
      <c r="P321" s="41">
        <f t="shared" si="17"/>
        <v>45098</v>
      </c>
      <c r="Q321" s="64" t="s">
        <v>109</v>
      </c>
      <c r="R321" s="65" t="s">
        <v>67</v>
      </c>
    </row>
    <row r="322" spans="1:18">
      <c r="A322" t="s">
        <v>498</v>
      </c>
      <c r="B322" s="21">
        <v>45091</v>
      </c>
      <c r="C322" s="52" t="s">
        <v>489</v>
      </c>
      <c r="D322" s="6">
        <v>3</v>
      </c>
      <c r="H322">
        <v>28</v>
      </c>
      <c r="I322">
        <v>26</v>
      </c>
      <c r="J322" s="7">
        <v>29</v>
      </c>
      <c r="K322" s="24">
        <v>18</v>
      </c>
      <c r="L322" s="24">
        <v>17</v>
      </c>
      <c r="M322" s="7">
        <v>18</v>
      </c>
      <c r="N322" s="39">
        <f t="shared" si="15"/>
        <v>18</v>
      </c>
      <c r="O322" s="40">
        <f t="shared" si="16"/>
        <v>45074</v>
      </c>
      <c r="P322" s="41">
        <f t="shared" si="17"/>
        <v>45099</v>
      </c>
      <c r="Q322" s="64" t="s">
        <v>184</v>
      </c>
      <c r="R322" s="65" t="s">
        <v>71</v>
      </c>
    </row>
    <row r="323" spans="1:18">
      <c r="A323" t="s">
        <v>499</v>
      </c>
      <c r="B323" s="21">
        <v>45091</v>
      </c>
      <c r="C323" s="52" t="s">
        <v>489</v>
      </c>
      <c r="D323" s="6">
        <v>4</v>
      </c>
      <c r="H323">
        <v>28</v>
      </c>
      <c r="I323">
        <v>29</v>
      </c>
      <c r="J323" s="7">
        <v>32</v>
      </c>
      <c r="K323" s="24">
        <v>18</v>
      </c>
      <c r="L323" s="24">
        <v>18</v>
      </c>
      <c r="M323" s="7">
        <v>19</v>
      </c>
      <c r="N323" s="39">
        <f t="shared" si="15"/>
        <v>18</v>
      </c>
      <c r="O323" s="40">
        <f t="shared" si="16"/>
        <v>45074</v>
      </c>
      <c r="P323" s="41">
        <f t="shared" si="17"/>
        <v>45099</v>
      </c>
      <c r="Q323" s="64" t="s">
        <v>88</v>
      </c>
      <c r="R323" s="65" t="s">
        <v>67</v>
      </c>
    </row>
    <row r="324" spans="1:18">
      <c r="A324" t="s">
        <v>500</v>
      </c>
      <c r="B324" s="21">
        <v>45091</v>
      </c>
      <c r="C324" s="52" t="s">
        <v>489</v>
      </c>
      <c r="D324" s="6">
        <v>4</v>
      </c>
      <c r="H324">
        <v>32</v>
      </c>
      <c r="I324">
        <v>29</v>
      </c>
      <c r="J324" s="7">
        <v>32</v>
      </c>
      <c r="K324" s="24">
        <v>19</v>
      </c>
      <c r="L324" s="24">
        <v>18</v>
      </c>
      <c r="M324" s="7">
        <v>19</v>
      </c>
      <c r="N324" s="39">
        <f t="shared" si="15"/>
        <v>19</v>
      </c>
      <c r="O324" s="40">
        <f t="shared" si="16"/>
        <v>45073</v>
      </c>
      <c r="P324" s="41">
        <f t="shared" si="17"/>
        <v>45098</v>
      </c>
      <c r="Q324" s="64" t="s">
        <v>66</v>
      </c>
      <c r="R324" s="65" t="s">
        <v>71</v>
      </c>
    </row>
    <row r="325" spans="1:18">
      <c r="A325" t="s">
        <v>501</v>
      </c>
      <c r="B325" s="21">
        <v>45091</v>
      </c>
      <c r="C325" s="52" t="s">
        <v>489</v>
      </c>
      <c r="D325" s="6">
        <v>4</v>
      </c>
      <c r="H325">
        <v>35</v>
      </c>
      <c r="I325">
        <v>36</v>
      </c>
      <c r="J325" s="7">
        <v>37</v>
      </c>
      <c r="K325" s="24">
        <v>21</v>
      </c>
      <c r="L325" s="24">
        <v>21</v>
      </c>
      <c r="M325" s="7">
        <v>22</v>
      </c>
      <c r="N325" s="39">
        <f t="shared" si="15"/>
        <v>21</v>
      </c>
      <c r="O325" s="40">
        <f t="shared" si="16"/>
        <v>45071</v>
      </c>
      <c r="P325" s="41">
        <f t="shared" si="17"/>
        <v>45096</v>
      </c>
      <c r="Q325" s="64" t="s">
        <v>88</v>
      </c>
      <c r="R325" s="65" t="s">
        <v>67</v>
      </c>
    </row>
    <row r="326" spans="1:18">
      <c r="A326" t="s">
        <v>502</v>
      </c>
      <c r="B326" s="21">
        <v>45091</v>
      </c>
      <c r="C326" s="52" t="s">
        <v>489</v>
      </c>
      <c r="D326" s="6">
        <v>7</v>
      </c>
      <c r="H326">
        <v>36</v>
      </c>
      <c r="I326">
        <v>34</v>
      </c>
      <c r="J326" s="7">
        <v>34</v>
      </c>
      <c r="K326" s="24">
        <v>21</v>
      </c>
      <c r="L326" s="24">
        <v>20</v>
      </c>
      <c r="M326" s="7">
        <v>20</v>
      </c>
      <c r="N326" s="39">
        <f t="shared" si="15"/>
        <v>20</v>
      </c>
      <c r="O326" s="40">
        <f t="shared" si="16"/>
        <v>45072</v>
      </c>
      <c r="P326" s="41">
        <f t="shared" si="17"/>
        <v>45097</v>
      </c>
      <c r="Q326" s="64" t="s">
        <v>73</v>
      </c>
      <c r="R326" s="65" t="s">
        <v>71</v>
      </c>
    </row>
    <row r="327" spans="1:18">
      <c r="A327" t="s">
        <v>503</v>
      </c>
      <c r="B327" s="21">
        <v>45091</v>
      </c>
      <c r="C327" s="52" t="s">
        <v>489</v>
      </c>
      <c r="D327" s="6">
        <v>4</v>
      </c>
      <c r="E327">
        <v>90</v>
      </c>
      <c r="F327">
        <v>90</v>
      </c>
      <c r="J327" s="7">
        <v>25</v>
      </c>
      <c r="K327" s="24">
        <v>10</v>
      </c>
      <c r="L327" s="24">
        <v>10</v>
      </c>
      <c r="M327" s="7">
        <v>16</v>
      </c>
      <c r="N327" s="39">
        <f t="shared" si="15"/>
        <v>12</v>
      </c>
      <c r="O327" s="40">
        <f t="shared" si="16"/>
        <v>45080</v>
      </c>
      <c r="P327" s="41">
        <f t="shared" si="17"/>
        <v>45105</v>
      </c>
      <c r="Q327" s="64" t="s">
        <v>121</v>
      </c>
      <c r="R327" s="65" t="s">
        <v>71</v>
      </c>
    </row>
    <row r="328" spans="1:18">
      <c r="A328" t="s">
        <v>504</v>
      </c>
      <c r="B328" s="21">
        <v>45091</v>
      </c>
      <c r="C328" s="52" t="s">
        <v>489</v>
      </c>
      <c r="D328" s="6">
        <v>5</v>
      </c>
      <c r="H328">
        <v>24</v>
      </c>
      <c r="I328">
        <v>25</v>
      </c>
      <c r="J328" s="7">
        <v>28</v>
      </c>
      <c r="K328" s="24">
        <v>16</v>
      </c>
      <c r="L328" s="24">
        <v>16</v>
      </c>
      <c r="M328" s="7">
        <v>18</v>
      </c>
      <c r="N328" s="39">
        <f t="shared" si="15"/>
        <v>17</v>
      </c>
      <c r="O328" s="40">
        <f t="shared" si="16"/>
        <v>45075</v>
      </c>
      <c r="P328" s="41">
        <f t="shared" si="17"/>
        <v>45100</v>
      </c>
      <c r="Q328" s="64" t="s">
        <v>73</v>
      </c>
      <c r="R328" s="65" t="s">
        <v>57</v>
      </c>
    </row>
    <row r="329" spans="1:18">
      <c r="A329" t="s">
        <v>505</v>
      </c>
      <c r="B329" s="21">
        <v>45091</v>
      </c>
      <c r="C329" s="52" t="s">
        <v>489</v>
      </c>
      <c r="D329" s="6">
        <v>2</v>
      </c>
      <c r="E329">
        <v>0</v>
      </c>
      <c r="F329">
        <v>0</v>
      </c>
      <c r="K329" s="24"/>
      <c r="L329" s="24">
        <v>0</v>
      </c>
      <c r="M329" s="7">
        <v>0</v>
      </c>
      <c r="N329" s="39">
        <f t="shared" si="15"/>
        <v>0</v>
      </c>
      <c r="O329" s="40">
        <f t="shared" si="16"/>
        <v>45092</v>
      </c>
      <c r="P329" s="41">
        <f t="shared" si="17"/>
        <v>45117</v>
      </c>
      <c r="Q329" s="64" t="s">
        <v>73</v>
      </c>
      <c r="R329" s="65" t="s">
        <v>57</v>
      </c>
    </row>
    <row r="330" s="5" customFormat="1" spans="1:16">
      <c r="A330" s="5" t="s">
        <v>506</v>
      </c>
      <c r="B330" s="57">
        <v>45091</v>
      </c>
      <c r="C330" s="58" t="s">
        <v>489</v>
      </c>
      <c r="D330" s="56"/>
      <c r="E330" s="5" t="s">
        <v>406</v>
      </c>
      <c r="G330" s="59"/>
      <c r="J330" s="59"/>
      <c r="K330" s="60"/>
      <c r="L330" s="60"/>
      <c r="M330" s="59"/>
      <c r="N330" s="61">
        <f t="shared" si="15"/>
        <v>0</v>
      </c>
      <c r="O330" s="62">
        <f t="shared" si="16"/>
        <v>45092</v>
      </c>
      <c r="P330" s="57">
        <f t="shared" si="17"/>
        <v>45117</v>
      </c>
    </row>
    <row r="331" spans="1:18">
      <c r="A331" t="s">
        <v>507</v>
      </c>
      <c r="B331" s="21">
        <v>45091</v>
      </c>
      <c r="C331" s="52" t="s">
        <v>489</v>
      </c>
      <c r="D331" s="6">
        <v>5</v>
      </c>
      <c r="H331">
        <v>38</v>
      </c>
      <c r="I331">
        <v>33</v>
      </c>
      <c r="J331" s="7">
        <v>36</v>
      </c>
      <c r="K331" s="24">
        <v>22</v>
      </c>
      <c r="L331" s="24">
        <v>20</v>
      </c>
      <c r="M331" s="7">
        <v>21</v>
      </c>
      <c r="N331" s="39">
        <f t="shared" si="15"/>
        <v>21</v>
      </c>
      <c r="O331" s="40">
        <f t="shared" si="16"/>
        <v>45071</v>
      </c>
      <c r="P331" s="41">
        <f t="shared" si="17"/>
        <v>45096</v>
      </c>
      <c r="Q331" s="64" t="s">
        <v>109</v>
      </c>
      <c r="R331" s="65" t="s">
        <v>71</v>
      </c>
    </row>
    <row r="332" spans="1:18">
      <c r="A332" t="s">
        <v>508</v>
      </c>
      <c r="B332" s="21">
        <v>45091</v>
      </c>
      <c r="C332" s="52" t="s">
        <v>489</v>
      </c>
      <c r="D332" s="6">
        <v>9</v>
      </c>
      <c r="H332">
        <v>34</v>
      </c>
      <c r="I332">
        <v>38</v>
      </c>
      <c r="J332" s="7">
        <v>32</v>
      </c>
      <c r="K332" s="24">
        <v>20</v>
      </c>
      <c r="L332" s="24">
        <v>22</v>
      </c>
      <c r="M332" s="7">
        <v>19</v>
      </c>
      <c r="N332" s="39">
        <f t="shared" si="15"/>
        <v>20</v>
      </c>
      <c r="O332" s="40">
        <f t="shared" si="16"/>
        <v>45072</v>
      </c>
      <c r="P332" s="41">
        <f t="shared" si="17"/>
        <v>45097</v>
      </c>
      <c r="Q332" s="64" t="s">
        <v>272</v>
      </c>
      <c r="R332" s="65" t="s">
        <v>57</v>
      </c>
    </row>
    <row r="333" spans="1:18">
      <c r="A333" t="s">
        <v>509</v>
      </c>
      <c r="B333" s="21">
        <v>45091</v>
      </c>
      <c r="C333" s="52" t="s">
        <v>489</v>
      </c>
      <c r="D333" s="6">
        <v>8</v>
      </c>
      <c r="H333">
        <v>32</v>
      </c>
      <c r="I333">
        <v>30</v>
      </c>
      <c r="J333" s="7">
        <v>33</v>
      </c>
      <c r="K333" s="24">
        <v>19</v>
      </c>
      <c r="L333" s="24">
        <v>19</v>
      </c>
      <c r="M333" s="7">
        <v>20</v>
      </c>
      <c r="N333" s="39">
        <f t="shared" si="15"/>
        <v>19</v>
      </c>
      <c r="O333" s="40">
        <f t="shared" si="16"/>
        <v>45073</v>
      </c>
      <c r="P333" s="41">
        <f t="shared" si="17"/>
        <v>45098</v>
      </c>
      <c r="Q333" s="64" t="s">
        <v>272</v>
      </c>
      <c r="R333" s="65" t="s">
        <v>57</v>
      </c>
    </row>
    <row r="334" spans="1:18">
      <c r="A334" t="s">
        <v>510</v>
      </c>
      <c r="B334" s="21">
        <v>45091</v>
      </c>
      <c r="C334" s="52" t="s">
        <v>489</v>
      </c>
      <c r="D334" s="6">
        <v>5</v>
      </c>
      <c r="H334">
        <v>34</v>
      </c>
      <c r="I334">
        <v>31</v>
      </c>
      <c r="J334" s="7">
        <v>32</v>
      </c>
      <c r="K334" s="24">
        <v>20</v>
      </c>
      <c r="L334" s="24">
        <v>19</v>
      </c>
      <c r="M334" s="7">
        <v>19</v>
      </c>
      <c r="N334" s="39">
        <f t="shared" si="15"/>
        <v>19</v>
      </c>
      <c r="O334" s="40">
        <f t="shared" si="16"/>
        <v>45073</v>
      </c>
      <c r="P334" s="41">
        <f t="shared" si="17"/>
        <v>45098</v>
      </c>
      <c r="Q334" s="64" t="s">
        <v>88</v>
      </c>
      <c r="R334" s="65" t="s">
        <v>71</v>
      </c>
    </row>
    <row r="335" spans="1:18">
      <c r="A335" t="s">
        <v>511</v>
      </c>
      <c r="B335" s="21">
        <v>45091</v>
      </c>
      <c r="C335" s="52" t="s">
        <v>489</v>
      </c>
      <c r="D335" s="6">
        <v>2</v>
      </c>
      <c r="E335">
        <v>60</v>
      </c>
      <c r="F335">
        <v>80</v>
      </c>
      <c r="K335" s="24">
        <v>7</v>
      </c>
      <c r="L335" s="24">
        <v>9</v>
      </c>
      <c r="N335" s="39">
        <f>ROUND((K335+L335)/2,0)</f>
        <v>8</v>
      </c>
      <c r="O335" s="40">
        <f t="shared" ref="O335:O342" si="18">B335-N335+1</f>
        <v>45084</v>
      </c>
      <c r="P335" s="41">
        <f t="shared" ref="P335:P342" si="19">O335+25</f>
        <v>45109</v>
      </c>
      <c r="Q335" s="64" t="s">
        <v>88</v>
      </c>
      <c r="R335" s="65" t="s">
        <v>71</v>
      </c>
    </row>
    <row r="336" spans="1:18">
      <c r="A336" t="s">
        <v>512</v>
      </c>
      <c r="B336" s="21">
        <v>45091</v>
      </c>
      <c r="C336" s="52" t="s">
        <v>489</v>
      </c>
      <c r="D336" s="6">
        <v>4</v>
      </c>
      <c r="E336">
        <v>0</v>
      </c>
      <c r="F336">
        <v>0</v>
      </c>
      <c r="G336" s="7">
        <v>0</v>
      </c>
      <c r="K336" s="24">
        <v>0</v>
      </c>
      <c r="L336" s="24">
        <v>0</v>
      </c>
      <c r="M336" s="7">
        <v>0</v>
      </c>
      <c r="N336" s="39">
        <f t="shared" si="15"/>
        <v>0</v>
      </c>
      <c r="O336" s="40">
        <f t="shared" si="18"/>
        <v>45092</v>
      </c>
      <c r="P336" s="41">
        <f t="shared" si="19"/>
        <v>45117</v>
      </c>
      <c r="Q336" s="64" t="s">
        <v>513</v>
      </c>
      <c r="R336" s="65" t="s">
        <v>71</v>
      </c>
    </row>
    <row r="337" spans="1:18">
      <c r="A337" t="s">
        <v>514</v>
      </c>
      <c r="B337" s="21">
        <v>45091</v>
      </c>
      <c r="C337" s="52" t="s">
        <v>489</v>
      </c>
      <c r="D337" s="6">
        <v>6</v>
      </c>
      <c r="H337">
        <v>38</v>
      </c>
      <c r="I337">
        <v>37</v>
      </c>
      <c r="J337" s="7">
        <v>38</v>
      </c>
      <c r="K337" s="24">
        <v>22</v>
      </c>
      <c r="L337" s="24">
        <v>22</v>
      </c>
      <c r="M337" s="7">
        <v>22</v>
      </c>
      <c r="N337" s="39">
        <f t="shared" si="15"/>
        <v>22</v>
      </c>
      <c r="O337" s="40">
        <f t="shared" si="18"/>
        <v>45070</v>
      </c>
      <c r="P337" s="41">
        <f t="shared" si="19"/>
        <v>45095</v>
      </c>
      <c r="Q337" s="64" t="s">
        <v>515</v>
      </c>
      <c r="R337" s="65" t="s">
        <v>71</v>
      </c>
    </row>
    <row r="338" spans="1:18">
      <c r="A338" t="s">
        <v>516</v>
      </c>
      <c r="B338" s="21">
        <v>45091</v>
      </c>
      <c r="C338" s="52" t="s">
        <v>489</v>
      </c>
      <c r="D338" s="6">
        <v>5</v>
      </c>
      <c r="H338">
        <v>32</v>
      </c>
      <c r="I338">
        <v>32</v>
      </c>
      <c r="J338" s="7">
        <v>33</v>
      </c>
      <c r="K338" s="24">
        <v>19</v>
      </c>
      <c r="L338" s="24">
        <v>19</v>
      </c>
      <c r="M338" s="7">
        <v>20</v>
      </c>
      <c r="N338" s="39">
        <f t="shared" si="15"/>
        <v>19</v>
      </c>
      <c r="O338" s="40">
        <f t="shared" si="18"/>
        <v>45073</v>
      </c>
      <c r="P338" s="41">
        <f t="shared" si="19"/>
        <v>45098</v>
      </c>
      <c r="Q338" s="64" t="s">
        <v>83</v>
      </c>
      <c r="R338" s="65" t="s">
        <v>57</v>
      </c>
    </row>
    <row r="339" spans="1:18">
      <c r="A339" t="s">
        <v>517</v>
      </c>
      <c r="B339" s="21">
        <v>45091</v>
      </c>
      <c r="C339" s="52" t="s">
        <v>489</v>
      </c>
      <c r="D339" s="6">
        <v>3</v>
      </c>
      <c r="H339">
        <v>30</v>
      </c>
      <c r="I339">
        <v>32</v>
      </c>
      <c r="J339" s="7">
        <v>33</v>
      </c>
      <c r="K339" s="24">
        <v>19</v>
      </c>
      <c r="L339" s="24">
        <v>19</v>
      </c>
      <c r="M339" s="7">
        <v>20</v>
      </c>
      <c r="N339" s="39">
        <f t="shared" si="15"/>
        <v>19</v>
      </c>
      <c r="O339" s="40">
        <f t="shared" si="18"/>
        <v>45073</v>
      </c>
      <c r="P339" s="41">
        <f t="shared" si="19"/>
        <v>45098</v>
      </c>
      <c r="Q339" s="64" t="s">
        <v>109</v>
      </c>
      <c r="R339" s="65" t="s">
        <v>71</v>
      </c>
    </row>
    <row r="340" spans="1:18">
      <c r="A340" t="s">
        <v>518</v>
      </c>
      <c r="B340" s="21">
        <v>45091</v>
      </c>
      <c r="C340" s="52" t="s">
        <v>489</v>
      </c>
      <c r="D340" s="6">
        <v>5</v>
      </c>
      <c r="H340">
        <v>26</v>
      </c>
      <c r="I340">
        <v>22</v>
      </c>
      <c r="J340" s="7">
        <v>27</v>
      </c>
      <c r="K340" s="24">
        <v>17</v>
      </c>
      <c r="L340" s="24">
        <v>15</v>
      </c>
      <c r="M340" s="7">
        <v>17</v>
      </c>
      <c r="N340" s="39">
        <f t="shared" si="15"/>
        <v>16</v>
      </c>
      <c r="O340" s="40">
        <f t="shared" si="18"/>
        <v>45076</v>
      </c>
      <c r="P340" s="41">
        <f t="shared" si="19"/>
        <v>45101</v>
      </c>
      <c r="Q340" s="64" t="s">
        <v>513</v>
      </c>
      <c r="R340" s="65" t="s">
        <v>71</v>
      </c>
    </row>
    <row r="341" spans="1:18">
      <c r="A341" t="s">
        <v>519</v>
      </c>
      <c r="B341" s="21">
        <v>45091</v>
      </c>
      <c r="C341" s="52" t="s">
        <v>489</v>
      </c>
      <c r="D341" s="6">
        <v>5</v>
      </c>
      <c r="E341">
        <v>90</v>
      </c>
      <c r="F341">
        <v>90</v>
      </c>
      <c r="G341" s="7">
        <v>90</v>
      </c>
      <c r="K341" s="24">
        <v>10</v>
      </c>
      <c r="L341" s="24">
        <v>10</v>
      </c>
      <c r="M341" s="7">
        <v>10</v>
      </c>
      <c r="N341" s="39">
        <f t="shared" si="15"/>
        <v>10</v>
      </c>
      <c r="O341" s="40">
        <f t="shared" si="18"/>
        <v>45082</v>
      </c>
      <c r="P341" s="41">
        <f t="shared" si="19"/>
        <v>45107</v>
      </c>
      <c r="Q341" s="64" t="s">
        <v>88</v>
      </c>
      <c r="R341" s="65" t="s">
        <v>71</v>
      </c>
    </row>
    <row r="342" spans="1:18">
      <c r="A342" t="s">
        <v>520</v>
      </c>
      <c r="B342" s="21">
        <v>45091</v>
      </c>
      <c r="C342" s="52" t="s">
        <v>489</v>
      </c>
      <c r="D342" s="6">
        <v>5</v>
      </c>
      <c r="H342">
        <v>30</v>
      </c>
      <c r="I342">
        <v>33</v>
      </c>
      <c r="J342" s="7">
        <v>32</v>
      </c>
      <c r="K342" s="24">
        <v>19</v>
      </c>
      <c r="L342" s="24">
        <v>20</v>
      </c>
      <c r="M342" s="7">
        <v>19</v>
      </c>
      <c r="N342" s="39">
        <f t="shared" si="15"/>
        <v>19</v>
      </c>
      <c r="O342" s="40">
        <f t="shared" si="18"/>
        <v>45073</v>
      </c>
      <c r="P342" s="41">
        <f t="shared" si="19"/>
        <v>45098</v>
      </c>
      <c r="Q342" s="64" t="s">
        <v>491</v>
      </c>
      <c r="R342" s="65" t="s">
        <v>67</v>
      </c>
    </row>
    <row r="343" spans="1:18">
      <c r="A343" t="s">
        <v>521</v>
      </c>
      <c r="B343" s="21">
        <v>45091</v>
      </c>
      <c r="C343" s="52" t="s">
        <v>489</v>
      </c>
      <c r="D343" s="6">
        <v>5</v>
      </c>
      <c r="E343" t="s">
        <v>39</v>
      </c>
      <c r="K343" s="24"/>
      <c r="L343" s="24"/>
      <c r="M343" s="7">
        <v>24</v>
      </c>
      <c r="N343" s="39">
        <v>24</v>
      </c>
      <c r="O343" s="40">
        <f t="shared" si="16"/>
        <v>45068</v>
      </c>
      <c r="P343" s="41">
        <f t="shared" si="17"/>
        <v>45093</v>
      </c>
      <c r="Q343" s="64" t="s">
        <v>491</v>
      </c>
      <c r="R343" s="65" t="s">
        <v>71</v>
      </c>
    </row>
    <row r="344" spans="1:18">
      <c r="A344" t="s">
        <v>522</v>
      </c>
      <c r="B344" s="21">
        <v>45088</v>
      </c>
      <c r="C344" s="52" t="s">
        <v>523</v>
      </c>
      <c r="D344" s="6">
        <v>3</v>
      </c>
      <c r="H344">
        <v>29</v>
      </c>
      <c r="I344">
        <v>32</v>
      </c>
      <c r="J344" s="7">
        <v>31</v>
      </c>
      <c r="K344" s="24">
        <v>18</v>
      </c>
      <c r="L344" s="24">
        <v>19</v>
      </c>
      <c r="M344" s="7">
        <v>19</v>
      </c>
      <c r="N344" s="39">
        <f t="shared" si="15"/>
        <v>19</v>
      </c>
      <c r="O344" s="40">
        <f t="shared" si="16"/>
        <v>45070</v>
      </c>
      <c r="P344" s="41">
        <f t="shared" si="17"/>
        <v>45095</v>
      </c>
      <c r="Q344" s="64" t="s">
        <v>64</v>
      </c>
      <c r="R344" s="65" t="s">
        <v>524</v>
      </c>
    </row>
    <row r="345" spans="1:18">
      <c r="A345" t="s">
        <v>525</v>
      </c>
      <c r="B345" s="21">
        <v>45088</v>
      </c>
      <c r="C345" s="52" t="s">
        <v>523</v>
      </c>
      <c r="D345" s="6">
        <v>4</v>
      </c>
      <c r="E345">
        <v>0</v>
      </c>
      <c r="F345">
        <v>0</v>
      </c>
      <c r="G345" s="7">
        <v>0</v>
      </c>
      <c r="K345" s="24">
        <v>0</v>
      </c>
      <c r="L345" s="24">
        <v>0</v>
      </c>
      <c r="M345" s="7">
        <v>0</v>
      </c>
      <c r="N345" s="39">
        <f t="shared" si="15"/>
        <v>0</v>
      </c>
      <c r="O345" s="40">
        <f t="shared" si="16"/>
        <v>45089</v>
      </c>
      <c r="P345" s="41">
        <f t="shared" si="17"/>
        <v>45114</v>
      </c>
      <c r="Q345" s="64" t="s">
        <v>109</v>
      </c>
      <c r="R345" s="65" t="s">
        <v>57</v>
      </c>
    </row>
    <row r="346" spans="1:18">
      <c r="A346" t="s">
        <v>526</v>
      </c>
      <c r="B346" s="21">
        <v>45088</v>
      </c>
      <c r="C346" s="52" t="s">
        <v>523</v>
      </c>
      <c r="D346" s="6">
        <v>4</v>
      </c>
      <c r="H346" t="s">
        <v>39</v>
      </c>
      <c r="K346" s="24">
        <v>24</v>
      </c>
      <c r="L346" s="24"/>
      <c r="N346" s="39">
        <f t="shared" si="15"/>
        <v>8</v>
      </c>
      <c r="O346" s="40">
        <f t="shared" si="16"/>
        <v>45081</v>
      </c>
      <c r="P346" s="41">
        <f t="shared" si="17"/>
        <v>45106</v>
      </c>
      <c r="Q346" s="64" t="s">
        <v>109</v>
      </c>
      <c r="R346" s="65" t="s">
        <v>71</v>
      </c>
    </row>
    <row r="347" spans="1:18">
      <c r="A347" t="s">
        <v>527</v>
      </c>
      <c r="B347" s="21">
        <v>45088</v>
      </c>
      <c r="C347" s="52" t="s">
        <v>523</v>
      </c>
      <c r="D347" s="6">
        <v>5</v>
      </c>
      <c r="H347">
        <v>25</v>
      </c>
      <c r="I347">
        <v>28</v>
      </c>
      <c r="J347" s="7">
        <v>29</v>
      </c>
      <c r="K347" s="24">
        <v>16</v>
      </c>
      <c r="L347" s="24">
        <v>18</v>
      </c>
      <c r="M347" s="7">
        <v>18</v>
      </c>
      <c r="N347" s="39">
        <f t="shared" si="15"/>
        <v>17</v>
      </c>
      <c r="O347" s="40">
        <f t="shared" si="16"/>
        <v>45072</v>
      </c>
      <c r="P347" s="41">
        <f t="shared" si="17"/>
        <v>45097</v>
      </c>
      <c r="Q347" s="64" t="s">
        <v>88</v>
      </c>
      <c r="R347" s="65" t="s">
        <v>67</v>
      </c>
    </row>
    <row r="348" spans="1:18">
      <c r="A348" t="s">
        <v>528</v>
      </c>
      <c r="B348" s="21">
        <v>45091</v>
      </c>
      <c r="C348" s="31" t="s">
        <v>529</v>
      </c>
      <c r="D348" s="6">
        <v>1</v>
      </c>
      <c r="H348">
        <v>33</v>
      </c>
      <c r="K348" s="24">
        <v>20</v>
      </c>
      <c r="L348" s="24"/>
      <c r="N348" s="39">
        <v>20</v>
      </c>
      <c r="O348" s="40">
        <f t="shared" si="16"/>
        <v>45072</v>
      </c>
      <c r="P348" s="41">
        <f t="shared" si="17"/>
        <v>45097</v>
      </c>
      <c r="Q348" s="64" t="s">
        <v>337</v>
      </c>
      <c r="R348" s="65" t="s">
        <v>57</v>
      </c>
    </row>
    <row r="349" spans="1:18">
      <c r="A349" t="s">
        <v>530</v>
      </c>
      <c r="B349" s="21">
        <v>45091</v>
      </c>
      <c r="C349" s="31" t="s">
        <v>529</v>
      </c>
      <c r="D349" s="6">
        <v>7</v>
      </c>
      <c r="G349" s="7" t="s">
        <v>531</v>
      </c>
      <c r="H349">
        <v>34</v>
      </c>
      <c r="I349">
        <v>32</v>
      </c>
      <c r="J349" s="7">
        <v>35</v>
      </c>
      <c r="K349" s="24">
        <v>21</v>
      </c>
      <c r="L349" s="24">
        <v>20</v>
      </c>
      <c r="M349" s="7">
        <v>21</v>
      </c>
      <c r="N349" s="39">
        <f t="shared" si="15"/>
        <v>21</v>
      </c>
      <c r="O349" s="40">
        <f t="shared" si="16"/>
        <v>45071</v>
      </c>
      <c r="P349" s="41">
        <f t="shared" si="17"/>
        <v>45096</v>
      </c>
      <c r="Q349" s="64" t="s">
        <v>532</v>
      </c>
      <c r="R349" s="65" t="s">
        <v>57</v>
      </c>
    </row>
    <row r="350" spans="1:18">
      <c r="A350" t="s">
        <v>533</v>
      </c>
      <c r="B350" s="21">
        <v>45091</v>
      </c>
      <c r="C350" s="31" t="s">
        <v>529</v>
      </c>
      <c r="D350" s="6">
        <v>5</v>
      </c>
      <c r="H350">
        <v>38</v>
      </c>
      <c r="I350">
        <v>37</v>
      </c>
      <c r="J350" s="7">
        <v>36</v>
      </c>
      <c r="K350" s="24">
        <v>22</v>
      </c>
      <c r="L350" s="24">
        <v>22</v>
      </c>
      <c r="M350" s="7">
        <v>21</v>
      </c>
      <c r="N350" s="39">
        <f t="shared" si="15"/>
        <v>22</v>
      </c>
      <c r="O350" s="40">
        <f t="shared" si="16"/>
        <v>45070</v>
      </c>
      <c r="P350" s="41">
        <f t="shared" si="17"/>
        <v>45095</v>
      </c>
      <c r="Q350" s="64" t="s">
        <v>337</v>
      </c>
      <c r="R350" s="65" t="s">
        <v>57</v>
      </c>
    </row>
    <row r="351" spans="1:18">
      <c r="A351" t="s">
        <v>534</v>
      </c>
      <c r="B351" s="21">
        <v>45091</v>
      </c>
      <c r="C351" s="31" t="s">
        <v>529</v>
      </c>
      <c r="D351" s="6">
        <v>5</v>
      </c>
      <c r="H351">
        <v>29</v>
      </c>
      <c r="I351">
        <v>33</v>
      </c>
      <c r="J351" s="7">
        <v>26</v>
      </c>
      <c r="K351" s="24">
        <v>18</v>
      </c>
      <c r="L351" s="24">
        <v>20</v>
      </c>
      <c r="M351" s="7">
        <v>17</v>
      </c>
      <c r="N351" s="39">
        <f t="shared" si="15"/>
        <v>18</v>
      </c>
      <c r="O351" s="40">
        <f t="shared" si="16"/>
        <v>45074</v>
      </c>
      <c r="P351" s="41">
        <f t="shared" si="17"/>
        <v>45099</v>
      </c>
      <c r="Q351" s="64" t="s">
        <v>198</v>
      </c>
      <c r="R351" s="65" t="s">
        <v>57</v>
      </c>
    </row>
    <row r="352" spans="1:18">
      <c r="A352" t="s">
        <v>535</v>
      </c>
      <c r="B352" s="21">
        <v>45091</v>
      </c>
      <c r="C352" s="31" t="s">
        <v>529</v>
      </c>
      <c r="D352" s="6">
        <v>4</v>
      </c>
      <c r="E352">
        <v>80</v>
      </c>
      <c r="F352">
        <v>90</v>
      </c>
      <c r="G352" s="7">
        <v>70</v>
      </c>
      <c r="K352" s="24">
        <v>9</v>
      </c>
      <c r="L352" s="24">
        <v>10</v>
      </c>
      <c r="M352" s="7">
        <v>8</v>
      </c>
      <c r="N352" s="39">
        <f t="shared" si="15"/>
        <v>9</v>
      </c>
      <c r="O352" s="40">
        <f t="shared" si="16"/>
        <v>45083</v>
      </c>
      <c r="P352" s="41">
        <f t="shared" si="17"/>
        <v>45108</v>
      </c>
      <c r="Q352" s="64" t="s">
        <v>198</v>
      </c>
      <c r="R352" s="65" t="s">
        <v>57</v>
      </c>
    </row>
    <row r="353" spans="1:18">
      <c r="A353" t="s">
        <v>536</v>
      </c>
      <c r="B353" s="21">
        <v>45091</v>
      </c>
      <c r="C353" s="31" t="s">
        <v>529</v>
      </c>
      <c r="D353" s="6">
        <v>5</v>
      </c>
      <c r="E353">
        <v>90</v>
      </c>
      <c r="H353">
        <v>26</v>
      </c>
      <c r="I353">
        <v>21</v>
      </c>
      <c r="K353" s="24">
        <v>10</v>
      </c>
      <c r="L353" s="24">
        <v>15</v>
      </c>
      <c r="M353" s="7">
        <v>15</v>
      </c>
      <c r="N353" s="39">
        <f t="shared" si="15"/>
        <v>13</v>
      </c>
      <c r="O353" s="40">
        <f t="shared" si="16"/>
        <v>45079</v>
      </c>
      <c r="P353" s="41">
        <f t="shared" si="17"/>
        <v>45104</v>
      </c>
      <c r="Q353" s="64" t="s">
        <v>537</v>
      </c>
      <c r="R353" s="65" t="s">
        <v>57</v>
      </c>
    </row>
    <row r="354" spans="1:18">
      <c r="A354" t="s">
        <v>538</v>
      </c>
      <c r="B354" s="21">
        <v>45091</v>
      </c>
      <c r="C354" s="31" t="s">
        <v>529</v>
      </c>
      <c r="D354" s="6">
        <v>6</v>
      </c>
      <c r="H354">
        <v>34</v>
      </c>
      <c r="I354">
        <v>33</v>
      </c>
      <c r="J354" s="7">
        <v>36</v>
      </c>
      <c r="K354" s="24">
        <v>20</v>
      </c>
      <c r="L354" s="24">
        <v>20</v>
      </c>
      <c r="M354" s="7">
        <v>21</v>
      </c>
      <c r="N354" s="39">
        <f t="shared" si="15"/>
        <v>20</v>
      </c>
      <c r="O354" s="40">
        <f t="shared" si="16"/>
        <v>45072</v>
      </c>
      <c r="P354" s="41">
        <f t="shared" si="17"/>
        <v>45097</v>
      </c>
      <c r="Q354" s="64" t="s">
        <v>537</v>
      </c>
      <c r="R354" s="65" t="s">
        <v>57</v>
      </c>
    </row>
    <row r="355" spans="1:18">
      <c r="A355" t="s">
        <v>539</v>
      </c>
      <c r="B355" s="21">
        <v>45091</v>
      </c>
      <c r="C355" s="31" t="s">
        <v>529</v>
      </c>
      <c r="D355" s="6">
        <v>3</v>
      </c>
      <c r="H355">
        <v>36</v>
      </c>
      <c r="I355">
        <v>34</v>
      </c>
      <c r="J355" s="7">
        <v>30</v>
      </c>
      <c r="K355" s="24">
        <v>21</v>
      </c>
      <c r="L355" s="24">
        <v>20</v>
      </c>
      <c r="M355" s="7">
        <v>19</v>
      </c>
      <c r="N355" s="39">
        <f t="shared" si="15"/>
        <v>20</v>
      </c>
      <c r="O355" s="40">
        <f t="shared" si="16"/>
        <v>45072</v>
      </c>
      <c r="P355" s="41">
        <f t="shared" si="17"/>
        <v>45097</v>
      </c>
      <c r="Q355" s="64" t="s">
        <v>537</v>
      </c>
      <c r="R355" s="65" t="s">
        <v>57</v>
      </c>
    </row>
    <row r="356" spans="1:18">
      <c r="A356" t="s">
        <v>540</v>
      </c>
      <c r="B356" s="21">
        <v>45091</v>
      </c>
      <c r="C356" s="31" t="s">
        <v>529</v>
      </c>
      <c r="D356" s="6">
        <v>3</v>
      </c>
      <c r="H356">
        <v>30</v>
      </c>
      <c r="I356">
        <v>34</v>
      </c>
      <c r="J356" s="7">
        <v>34</v>
      </c>
      <c r="K356" s="24">
        <v>19</v>
      </c>
      <c r="L356" s="24">
        <v>20</v>
      </c>
      <c r="M356" s="7">
        <v>20</v>
      </c>
      <c r="N356" s="39">
        <f t="shared" si="15"/>
        <v>20</v>
      </c>
      <c r="O356" s="40">
        <f t="shared" si="16"/>
        <v>45072</v>
      </c>
      <c r="P356" s="41">
        <f t="shared" si="17"/>
        <v>45097</v>
      </c>
      <c r="Q356" s="64" t="s">
        <v>337</v>
      </c>
      <c r="R356" s="65" t="s">
        <v>57</v>
      </c>
    </row>
    <row r="357" spans="1:18">
      <c r="A357" t="s">
        <v>541</v>
      </c>
      <c r="B357" s="21">
        <v>45091</v>
      </c>
      <c r="C357" s="31" t="s">
        <v>529</v>
      </c>
      <c r="D357" s="6">
        <v>5</v>
      </c>
      <c r="H357" t="s">
        <v>542</v>
      </c>
      <c r="K357" s="24">
        <v>25</v>
      </c>
      <c r="L357" s="24"/>
      <c r="N357" s="39">
        <v>25</v>
      </c>
      <c r="O357" s="40">
        <f t="shared" si="16"/>
        <v>45067</v>
      </c>
      <c r="P357" s="41">
        <f t="shared" si="17"/>
        <v>45092</v>
      </c>
      <c r="Q357" s="64" t="s">
        <v>543</v>
      </c>
      <c r="R357" s="65" t="s">
        <v>67</v>
      </c>
    </row>
    <row r="358" spans="1:18">
      <c r="A358" t="s">
        <v>544</v>
      </c>
      <c r="B358" s="21">
        <v>45091</v>
      </c>
      <c r="C358" s="31" t="s">
        <v>529</v>
      </c>
      <c r="D358" s="6">
        <v>2</v>
      </c>
      <c r="H358">
        <v>22</v>
      </c>
      <c r="I358">
        <v>27</v>
      </c>
      <c r="K358" s="24">
        <v>15</v>
      </c>
      <c r="L358" s="24">
        <v>17</v>
      </c>
      <c r="N358" s="39">
        <f>ROUND((K358+L358)/2,0)</f>
        <v>16</v>
      </c>
      <c r="O358" s="40">
        <f t="shared" si="16"/>
        <v>45076</v>
      </c>
      <c r="P358" s="41">
        <f t="shared" si="17"/>
        <v>45101</v>
      </c>
      <c r="Q358" s="64" t="s">
        <v>70</v>
      </c>
      <c r="R358" s="65" t="s">
        <v>71</v>
      </c>
    </row>
    <row r="359" spans="1:18">
      <c r="A359" t="s">
        <v>545</v>
      </c>
      <c r="B359" s="21">
        <v>45091</v>
      </c>
      <c r="C359" s="31" t="s">
        <v>529</v>
      </c>
      <c r="D359" s="6">
        <v>2</v>
      </c>
      <c r="H359">
        <v>34</v>
      </c>
      <c r="I359">
        <v>32</v>
      </c>
      <c r="K359" s="24">
        <v>20</v>
      </c>
      <c r="L359" s="24">
        <v>19</v>
      </c>
      <c r="N359" s="39">
        <f>ROUND((K359+L359)/2,0)</f>
        <v>20</v>
      </c>
      <c r="O359" s="40">
        <f t="shared" si="16"/>
        <v>45072</v>
      </c>
      <c r="P359" s="41">
        <f t="shared" si="17"/>
        <v>45097</v>
      </c>
      <c r="Q359" s="64" t="s">
        <v>546</v>
      </c>
      <c r="R359" s="65" t="s">
        <v>71</v>
      </c>
    </row>
    <row r="360" spans="1:18">
      <c r="A360" t="s">
        <v>547</v>
      </c>
      <c r="B360" s="21">
        <v>45091</v>
      </c>
      <c r="C360" s="31" t="s">
        <v>529</v>
      </c>
      <c r="D360" s="6">
        <v>5</v>
      </c>
      <c r="H360">
        <v>38</v>
      </c>
      <c r="I360">
        <v>37</v>
      </c>
      <c r="J360" s="7">
        <v>41</v>
      </c>
      <c r="K360" s="24">
        <v>22</v>
      </c>
      <c r="L360" s="24">
        <v>22</v>
      </c>
      <c r="M360" s="7">
        <v>23</v>
      </c>
      <c r="N360" s="39">
        <f t="shared" si="15"/>
        <v>22</v>
      </c>
      <c r="O360" s="40">
        <f t="shared" si="16"/>
        <v>45070</v>
      </c>
      <c r="P360" s="41">
        <f t="shared" si="17"/>
        <v>45095</v>
      </c>
      <c r="Q360" s="64" t="s">
        <v>64</v>
      </c>
      <c r="R360" s="65" t="s">
        <v>57</v>
      </c>
    </row>
    <row r="361" spans="1:18">
      <c r="A361" t="s">
        <v>548</v>
      </c>
      <c r="B361" s="21">
        <v>45091</v>
      </c>
      <c r="C361" s="31" t="s">
        <v>529</v>
      </c>
      <c r="D361" s="6">
        <v>5</v>
      </c>
      <c r="H361" t="s">
        <v>39</v>
      </c>
      <c r="K361" s="24"/>
      <c r="L361" s="24"/>
      <c r="M361" s="7">
        <v>24</v>
      </c>
      <c r="N361" s="39">
        <v>24</v>
      </c>
      <c r="O361" s="40">
        <f t="shared" si="16"/>
        <v>45068</v>
      </c>
      <c r="P361" s="41">
        <f t="shared" si="17"/>
        <v>45093</v>
      </c>
      <c r="Q361" s="64" t="s">
        <v>549</v>
      </c>
      <c r="R361" s="65" t="s">
        <v>71</v>
      </c>
    </row>
    <row r="362" spans="1:18">
      <c r="A362" t="s">
        <v>550</v>
      </c>
      <c r="B362" s="21">
        <v>45091</v>
      </c>
      <c r="C362" s="31" t="s">
        <v>529</v>
      </c>
      <c r="D362" s="6">
        <v>5</v>
      </c>
      <c r="H362">
        <v>33</v>
      </c>
      <c r="I362">
        <v>33</v>
      </c>
      <c r="J362" s="7">
        <v>37</v>
      </c>
      <c r="K362" s="24">
        <v>20</v>
      </c>
      <c r="L362" s="24">
        <v>20</v>
      </c>
      <c r="M362" s="7">
        <v>22</v>
      </c>
      <c r="N362" s="39">
        <f t="shared" si="15"/>
        <v>21</v>
      </c>
      <c r="O362" s="40">
        <f t="shared" si="16"/>
        <v>45071</v>
      </c>
      <c r="P362" s="41">
        <f t="shared" si="17"/>
        <v>45096</v>
      </c>
      <c r="Q362" s="64" t="s">
        <v>77</v>
      </c>
      <c r="R362" s="65" t="s">
        <v>71</v>
      </c>
    </row>
    <row r="363" spans="1:18">
      <c r="A363" t="s">
        <v>551</v>
      </c>
      <c r="B363" s="21">
        <v>45091</v>
      </c>
      <c r="C363" s="31" t="s">
        <v>529</v>
      </c>
      <c r="D363" s="6">
        <v>4</v>
      </c>
      <c r="H363">
        <v>25</v>
      </c>
      <c r="I363">
        <v>25</v>
      </c>
      <c r="J363" s="7">
        <v>27</v>
      </c>
      <c r="K363" s="24">
        <v>16</v>
      </c>
      <c r="L363" s="24">
        <v>16</v>
      </c>
      <c r="M363" s="7">
        <v>17</v>
      </c>
      <c r="N363" s="39">
        <f t="shared" si="15"/>
        <v>16</v>
      </c>
      <c r="O363" s="40">
        <f t="shared" si="16"/>
        <v>45076</v>
      </c>
      <c r="P363" s="41">
        <f t="shared" si="17"/>
        <v>45101</v>
      </c>
      <c r="Q363" s="64" t="s">
        <v>409</v>
      </c>
      <c r="R363" s="65" t="s">
        <v>71</v>
      </c>
    </row>
    <row r="364" spans="1:18">
      <c r="A364" t="s">
        <v>552</v>
      </c>
      <c r="B364" s="21">
        <v>45091</v>
      </c>
      <c r="C364" s="31" t="s">
        <v>529</v>
      </c>
      <c r="D364" s="6">
        <v>5</v>
      </c>
      <c r="H364">
        <v>37</v>
      </c>
      <c r="I364">
        <v>36</v>
      </c>
      <c r="J364" s="7">
        <v>34</v>
      </c>
      <c r="K364" s="24">
        <v>22</v>
      </c>
      <c r="L364" s="24">
        <v>21</v>
      </c>
      <c r="M364" s="7">
        <v>20</v>
      </c>
      <c r="N364" s="39">
        <f t="shared" si="15"/>
        <v>21</v>
      </c>
      <c r="O364" s="40">
        <f t="shared" si="16"/>
        <v>45071</v>
      </c>
      <c r="P364" s="41">
        <f t="shared" si="17"/>
        <v>45096</v>
      </c>
      <c r="Q364" s="64" t="s">
        <v>96</v>
      </c>
      <c r="R364" s="65" t="s">
        <v>71</v>
      </c>
    </row>
    <row r="365" spans="1:18">
      <c r="A365" t="s">
        <v>553</v>
      </c>
      <c r="B365" s="21">
        <v>45091</v>
      </c>
      <c r="C365" s="31" t="s">
        <v>529</v>
      </c>
      <c r="D365" s="6">
        <v>1</v>
      </c>
      <c r="E365">
        <v>0</v>
      </c>
      <c r="K365" s="24"/>
      <c r="L365" s="24"/>
      <c r="M365" s="7">
        <v>0</v>
      </c>
      <c r="N365" s="39">
        <f t="shared" si="15"/>
        <v>0</v>
      </c>
      <c r="O365" s="40">
        <f t="shared" si="16"/>
        <v>45092</v>
      </c>
      <c r="P365" s="41">
        <f t="shared" si="17"/>
        <v>45117</v>
      </c>
      <c r="Q365" s="64" t="s">
        <v>96</v>
      </c>
      <c r="R365" s="65" t="s">
        <v>71</v>
      </c>
    </row>
    <row r="366" spans="1:18">
      <c r="A366" t="s">
        <v>554</v>
      </c>
      <c r="B366" s="21">
        <v>45088</v>
      </c>
      <c r="C366" s="31" t="s">
        <v>555</v>
      </c>
      <c r="D366" s="6">
        <v>4</v>
      </c>
      <c r="H366" s="24">
        <v>31</v>
      </c>
      <c r="I366">
        <v>33</v>
      </c>
      <c r="J366" s="7">
        <v>32</v>
      </c>
      <c r="K366" s="24">
        <v>19</v>
      </c>
      <c r="L366" s="24">
        <v>20</v>
      </c>
      <c r="M366" s="7">
        <v>19</v>
      </c>
      <c r="N366" s="39">
        <f t="shared" ref="N366:N413" si="20">ROUND((K366+L366+M366)/3,0)</f>
        <v>19</v>
      </c>
      <c r="O366" s="40">
        <f t="shared" ref="O366:O413" si="21">B366-N366+1</f>
        <v>45070</v>
      </c>
      <c r="P366" s="41">
        <f t="shared" ref="P366:P385" si="22">O366+25</f>
        <v>45095</v>
      </c>
      <c r="Q366" s="64" t="s">
        <v>337</v>
      </c>
      <c r="R366" s="65" t="s">
        <v>57</v>
      </c>
    </row>
    <row r="367" spans="1:18">
      <c r="A367" t="s">
        <v>556</v>
      </c>
      <c r="B367" s="21">
        <v>45088</v>
      </c>
      <c r="C367" s="31" t="s">
        <v>555</v>
      </c>
      <c r="D367" s="6">
        <v>5</v>
      </c>
      <c r="H367">
        <v>39</v>
      </c>
      <c r="I367">
        <v>35</v>
      </c>
      <c r="J367" s="7">
        <v>36</v>
      </c>
      <c r="K367" s="24">
        <v>22</v>
      </c>
      <c r="L367" s="24">
        <v>21</v>
      </c>
      <c r="M367" s="7">
        <v>21</v>
      </c>
      <c r="N367" s="39">
        <f t="shared" si="20"/>
        <v>21</v>
      </c>
      <c r="O367" s="40">
        <f t="shared" si="21"/>
        <v>45068</v>
      </c>
      <c r="P367" s="41">
        <f t="shared" si="22"/>
        <v>45093</v>
      </c>
      <c r="Q367" s="64" t="s">
        <v>337</v>
      </c>
      <c r="R367" s="65" t="s">
        <v>57</v>
      </c>
    </row>
    <row r="368" spans="1:18">
      <c r="A368" t="s">
        <v>557</v>
      </c>
      <c r="B368" s="21">
        <v>45088</v>
      </c>
      <c r="C368" s="31" t="s">
        <v>555</v>
      </c>
      <c r="D368" s="6">
        <v>4</v>
      </c>
      <c r="H368">
        <v>40</v>
      </c>
      <c r="I368">
        <v>39</v>
      </c>
      <c r="J368" s="7">
        <v>41</v>
      </c>
      <c r="K368" s="24">
        <v>22</v>
      </c>
      <c r="L368" s="24">
        <v>22</v>
      </c>
      <c r="M368" s="7">
        <v>23</v>
      </c>
      <c r="N368" s="39">
        <f t="shared" si="20"/>
        <v>22</v>
      </c>
      <c r="O368" s="40">
        <f t="shared" si="21"/>
        <v>45067</v>
      </c>
      <c r="P368" s="41">
        <f t="shared" si="22"/>
        <v>45092</v>
      </c>
      <c r="Q368" s="64" t="s">
        <v>342</v>
      </c>
      <c r="R368" s="65" t="s">
        <v>57</v>
      </c>
    </row>
    <row r="369" spans="1:18">
      <c r="A369" t="s">
        <v>558</v>
      </c>
      <c r="B369" s="21">
        <v>45088</v>
      </c>
      <c r="C369" s="31" t="s">
        <v>555</v>
      </c>
      <c r="D369" s="6">
        <v>4</v>
      </c>
      <c r="H369">
        <v>39</v>
      </c>
      <c r="I369">
        <v>39</v>
      </c>
      <c r="J369" s="7">
        <v>39</v>
      </c>
      <c r="K369" s="24">
        <v>22</v>
      </c>
      <c r="L369" s="24">
        <v>22</v>
      </c>
      <c r="M369" s="7">
        <v>22</v>
      </c>
      <c r="N369" s="39">
        <f t="shared" si="20"/>
        <v>22</v>
      </c>
      <c r="O369" s="40">
        <f t="shared" si="21"/>
        <v>45067</v>
      </c>
      <c r="P369" s="41">
        <f t="shared" si="22"/>
        <v>45092</v>
      </c>
      <c r="Q369" s="64" t="s">
        <v>337</v>
      </c>
      <c r="R369" s="65" t="s">
        <v>57</v>
      </c>
    </row>
    <row r="370" spans="1:18">
      <c r="A370" t="s">
        <v>559</v>
      </c>
      <c r="B370" s="21">
        <v>45088</v>
      </c>
      <c r="C370" s="31" t="s">
        <v>555</v>
      </c>
      <c r="D370" s="6">
        <v>5</v>
      </c>
      <c r="E370" t="s">
        <v>42</v>
      </c>
      <c r="F370">
        <v>90</v>
      </c>
      <c r="G370" s="7">
        <v>90</v>
      </c>
      <c r="K370" s="24">
        <v>11</v>
      </c>
      <c r="L370" s="24">
        <v>10</v>
      </c>
      <c r="M370" s="7">
        <v>10</v>
      </c>
      <c r="N370" s="39">
        <f t="shared" si="20"/>
        <v>10</v>
      </c>
      <c r="O370" s="40">
        <f t="shared" si="21"/>
        <v>45079</v>
      </c>
      <c r="P370" s="41">
        <f t="shared" si="22"/>
        <v>45104</v>
      </c>
      <c r="Q370" s="64" t="s">
        <v>337</v>
      </c>
      <c r="R370" s="65" t="s">
        <v>57</v>
      </c>
    </row>
    <row r="371" spans="1:18">
      <c r="A371" t="s">
        <v>560</v>
      </c>
      <c r="B371" s="21">
        <v>45088</v>
      </c>
      <c r="C371" s="31" t="s">
        <v>555</v>
      </c>
      <c r="D371" s="6">
        <v>5</v>
      </c>
      <c r="H371">
        <v>33</v>
      </c>
      <c r="I371">
        <v>33</v>
      </c>
      <c r="J371" s="7">
        <v>34</v>
      </c>
      <c r="K371" s="24">
        <v>20</v>
      </c>
      <c r="L371" s="24">
        <v>20</v>
      </c>
      <c r="M371" s="7">
        <v>20</v>
      </c>
      <c r="N371" s="39">
        <f t="shared" si="20"/>
        <v>20</v>
      </c>
      <c r="O371" s="40">
        <f t="shared" si="21"/>
        <v>45069</v>
      </c>
      <c r="P371" s="41">
        <f t="shared" si="22"/>
        <v>45094</v>
      </c>
      <c r="Q371" s="64" t="s">
        <v>141</v>
      </c>
      <c r="R371" s="65" t="s">
        <v>57</v>
      </c>
    </row>
    <row r="372" spans="1:18">
      <c r="A372" t="s">
        <v>561</v>
      </c>
      <c r="B372" s="21">
        <v>45088</v>
      </c>
      <c r="C372" s="31" t="s">
        <v>555</v>
      </c>
      <c r="D372" s="6">
        <v>4</v>
      </c>
      <c r="H372">
        <v>33</v>
      </c>
      <c r="I372">
        <v>34</v>
      </c>
      <c r="J372" s="7">
        <v>33</v>
      </c>
      <c r="K372" s="24">
        <v>20</v>
      </c>
      <c r="L372" s="24">
        <v>20</v>
      </c>
      <c r="M372" s="7">
        <v>20</v>
      </c>
      <c r="N372" s="39">
        <f t="shared" si="20"/>
        <v>20</v>
      </c>
      <c r="O372" s="40">
        <f t="shared" si="21"/>
        <v>45069</v>
      </c>
      <c r="P372" s="41">
        <f t="shared" si="22"/>
        <v>45094</v>
      </c>
      <c r="Q372" s="64" t="s">
        <v>165</v>
      </c>
      <c r="R372" s="65" t="s">
        <v>57</v>
      </c>
    </row>
    <row r="373" spans="1:18">
      <c r="A373" t="s">
        <v>562</v>
      </c>
      <c r="B373" s="21">
        <v>45088</v>
      </c>
      <c r="C373" s="31" t="s">
        <v>555</v>
      </c>
      <c r="D373" s="6">
        <v>4</v>
      </c>
      <c r="H373">
        <v>22</v>
      </c>
      <c r="I373">
        <v>27</v>
      </c>
      <c r="J373" s="7">
        <v>27</v>
      </c>
      <c r="K373" s="24">
        <v>15</v>
      </c>
      <c r="L373" s="24">
        <v>17</v>
      </c>
      <c r="M373" s="7">
        <v>17</v>
      </c>
      <c r="N373" s="39">
        <f t="shared" si="20"/>
        <v>16</v>
      </c>
      <c r="O373" s="40">
        <f t="shared" si="21"/>
        <v>45073</v>
      </c>
      <c r="P373" s="41">
        <f t="shared" si="22"/>
        <v>45098</v>
      </c>
      <c r="Q373" s="64" t="s">
        <v>165</v>
      </c>
      <c r="R373" s="65" t="s">
        <v>57</v>
      </c>
    </row>
    <row r="374" spans="1:19">
      <c r="A374" t="s">
        <v>563</v>
      </c>
      <c r="B374" s="21">
        <v>45088</v>
      </c>
      <c r="C374" s="31" t="s">
        <v>555</v>
      </c>
      <c r="D374" s="6">
        <v>2</v>
      </c>
      <c r="H374" t="s">
        <v>30</v>
      </c>
      <c r="K374" s="24">
        <v>25</v>
      </c>
      <c r="N374" s="39">
        <v>25</v>
      </c>
      <c r="O374" s="40">
        <f t="shared" si="21"/>
        <v>45064</v>
      </c>
      <c r="P374" s="41">
        <f t="shared" si="22"/>
        <v>45089</v>
      </c>
      <c r="Q374" s="64" t="s">
        <v>564</v>
      </c>
      <c r="R374" s="65" t="s">
        <v>71</v>
      </c>
      <c r="S374" s="94"/>
    </row>
    <row r="375" spans="1:18">
      <c r="A375" t="s">
        <v>565</v>
      </c>
      <c r="B375" s="21">
        <v>45088</v>
      </c>
      <c r="C375" s="31" t="s">
        <v>555</v>
      </c>
      <c r="D375" s="6">
        <v>3</v>
      </c>
      <c r="H375">
        <v>35</v>
      </c>
      <c r="I375">
        <v>37</v>
      </c>
      <c r="J375" s="7">
        <v>38</v>
      </c>
      <c r="K375" s="24">
        <v>21</v>
      </c>
      <c r="L375" s="24">
        <v>22</v>
      </c>
      <c r="M375" s="7">
        <v>22</v>
      </c>
      <c r="N375" s="39">
        <f t="shared" si="20"/>
        <v>22</v>
      </c>
      <c r="O375" s="40">
        <f t="shared" si="21"/>
        <v>45067</v>
      </c>
      <c r="P375" s="41">
        <f t="shared" si="22"/>
        <v>45092</v>
      </c>
      <c r="Q375" s="64" t="s">
        <v>73</v>
      </c>
      <c r="R375" s="65" t="s">
        <v>57</v>
      </c>
    </row>
    <row r="376" spans="1:18">
      <c r="A376" t="s">
        <v>566</v>
      </c>
      <c r="B376" s="21">
        <v>45088</v>
      </c>
      <c r="C376" s="31" t="s">
        <v>555</v>
      </c>
      <c r="D376" s="6">
        <v>3</v>
      </c>
      <c r="H376">
        <v>37</v>
      </c>
      <c r="I376">
        <v>38</v>
      </c>
      <c r="J376" s="7">
        <v>38</v>
      </c>
      <c r="K376" s="24">
        <v>22</v>
      </c>
      <c r="L376" s="24">
        <v>22</v>
      </c>
      <c r="M376" s="7">
        <v>22</v>
      </c>
      <c r="N376" s="39">
        <f t="shared" si="20"/>
        <v>22</v>
      </c>
      <c r="O376" s="40">
        <f t="shared" si="21"/>
        <v>45067</v>
      </c>
      <c r="P376" s="41">
        <f t="shared" si="22"/>
        <v>45092</v>
      </c>
      <c r="Q376" s="64" t="s">
        <v>567</v>
      </c>
      <c r="R376" s="65" t="s">
        <v>57</v>
      </c>
    </row>
    <row r="377" spans="1:18">
      <c r="A377" t="s">
        <v>568</v>
      </c>
      <c r="B377" s="21">
        <v>45088</v>
      </c>
      <c r="C377" s="31" t="s">
        <v>555</v>
      </c>
      <c r="D377" s="6">
        <v>2</v>
      </c>
      <c r="H377">
        <v>43</v>
      </c>
      <c r="I377" t="s">
        <v>39</v>
      </c>
      <c r="K377" s="24">
        <v>23</v>
      </c>
      <c r="L377" s="24">
        <v>24</v>
      </c>
      <c r="N377" s="39">
        <f>ROUND((K377+L377)/2,0)</f>
        <v>24</v>
      </c>
      <c r="O377" s="40">
        <f t="shared" si="21"/>
        <v>45065</v>
      </c>
      <c r="P377" s="41">
        <f t="shared" si="22"/>
        <v>45090</v>
      </c>
      <c r="Q377" s="64" t="s">
        <v>169</v>
      </c>
      <c r="R377" s="65" t="s">
        <v>57</v>
      </c>
    </row>
    <row r="378" spans="1:18">
      <c r="A378" t="s">
        <v>569</v>
      </c>
      <c r="B378" s="21">
        <v>45088</v>
      </c>
      <c r="C378" s="31" t="s">
        <v>555</v>
      </c>
      <c r="D378" s="6">
        <v>1</v>
      </c>
      <c r="H378">
        <v>31</v>
      </c>
      <c r="K378" s="24">
        <v>19</v>
      </c>
      <c r="L378" s="24"/>
      <c r="N378" s="39">
        <v>19</v>
      </c>
      <c r="O378" s="40">
        <f t="shared" si="21"/>
        <v>45070</v>
      </c>
      <c r="P378" s="41">
        <f t="shared" si="22"/>
        <v>45095</v>
      </c>
      <c r="Q378" s="64" t="s">
        <v>169</v>
      </c>
      <c r="R378" s="65" t="s">
        <v>57</v>
      </c>
    </row>
    <row r="379" spans="1:18">
      <c r="A379" t="s">
        <v>570</v>
      </c>
      <c r="B379" s="21">
        <v>45088</v>
      </c>
      <c r="C379" s="31" t="s">
        <v>555</v>
      </c>
      <c r="D379" s="6">
        <v>3</v>
      </c>
      <c r="H379">
        <v>34</v>
      </c>
      <c r="I379">
        <v>34</v>
      </c>
      <c r="J379" s="7">
        <v>37</v>
      </c>
      <c r="K379" s="24">
        <v>20</v>
      </c>
      <c r="L379" s="24">
        <v>20</v>
      </c>
      <c r="M379" s="7">
        <v>22</v>
      </c>
      <c r="N379" s="39">
        <f t="shared" si="20"/>
        <v>21</v>
      </c>
      <c r="O379" s="40">
        <f t="shared" si="21"/>
        <v>45068</v>
      </c>
      <c r="P379" s="41">
        <f t="shared" si="22"/>
        <v>45093</v>
      </c>
      <c r="Q379" s="64" t="s">
        <v>571</v>
      </c>
      <c r="R379" s="65" t="s">
        <v>57</v>
      </c>
    </row>
    <row r="380" spans="1:18">
      <c r="A380" t="s">
        <v>572</v>
      </c>
      <c r="B380" s="21">
        <v>45088</v>
      </c>
      <c r="C380" s="31" t="s">
        <v>555</v>
      </c>
      <c r="D380" s="6">
        <v>4</v>
      </c>
      <c r="H380">
        <v>40</v>
      </c>
      <c r="I380">
        <v>44</v>
      </c>
      <c r="J380" s="7" t="s">
        <v>39</v>
      </c>
      <c r="K380" s="24">
        <v>22</v>
      </c>
      <c r="L380" s="24">
        <v>23</v>
      </c>
      <c r="M380" s="7">
        <v>24</v>
      </c>
      <c r="N380" s="39">
        <f t="shared" si="20"/>
        <v>23</v>
      </c>
      <c r="O380" s="40">
        <f t="shared" si="21"/>
        <v>45066</v>
      </c>
      <c r="P380" s="41">
        <f t="shared" si="22"/>
        <v>45091</v>
      </c>
      <c r="Q380" s="64" t="s">
        <v>573</v>
      </c>
      <c r="R380" s="65" t="s">
        <v>57</v>
      </c>
    </row>
    <row r="381" spans="1:18">
      <c r="A381" t="s">
        <v>574</v>
      </c>
      <c r="B381" s="21">
        <v>45088</v>
      </c>
      <c r="C381" s="31" t="s">
        <v>575</v>
      </c>
      <c r="D381" s="6">
        <v>3</v>
      </c>
      <c r="H381">
        <v>36</v>
      </c>
      <c r="I381">
        <v>37</v>
      </c>
      <c r="J381" s="7">
        <v>34</v>
      </c>
      <c r="K381" s="24">
        <v>21</v>
      </c>
      <c r="L381" s="24">
        <v>22</v>
      </c>
      <c r="M381" s="7">
        <v>20</v>
      </c>
      <c r="N381" s="39">
        <f t="shared" si="20"/>
        <v>21</v>
      </c>
      <c r="O381" s="40">
        <f t="shared" si="21"/>
        <v>45068</v>
      </c>
      <c r="P381" s="41">
        <f t="shared" si="22"/>
        <v>45093</v>
      </c>
      <c r="Q381" s="64" t="s">
        <v>165</v>
      </c>
      <c r="R381" s="65" t="s">
        <v>57</v>
      </c>
    </row>
    <row r="382" spans="1:19">
      <c r="A382" t="s">
        <v>576</v>
      </c>
      <c r="B382" s="21">
        <v>45088</v>
      </c>
      <c r="C382" s="31" t="s">
        <v>575</v>
      </c>
      <c r="D382" s="6">
        <v>4</v>
      </c>
      <c r="H382">
        <v>36</v>
      </c>
      <c r="I382">
        <v>40</v>
      </c>
      <c r="J382" s="7">
        <v>34</v>
      </c>
      <c r="K382" s="24">
        <v>21</v>
      </c>
      <c r="L382" s="24">
        <v>22</v>
      </c>
      <c r="M382" s="7">
        <v>20</v>
      </c>
      <c r="N382" s="39">
        <f t="shared" si="20"/>
        <v>21</v>
      </c>
      <c r="O382" s="40">
        <f t="shared" si="21"/>
        <v>45068</v>
      </c>
      <c r="P382" s="41">
        <f t="shared" si="22"/>
        <v>45093</v>
      </c>
      <c r="Q382" s="64" t="s">
        <v>577</v>
      </c>
      <c r="R382" s="65" t="s">
        <v>57</v>
      </c>
      <c r="S382" t="s">
        <v>578</v>
      </c>
    </row>
    <row r="383" spans="1:18">
      <c r="A383" t="s">
        <v>579</v>
      </c>
      <c r="B383" s="21">
        <v>45088</v>
      </c>
      <c r="C383" s="31" t="s">
        <v>575</v>
      </c>
      <c r="D383" s="6">
        <v>4</v>
      </c>
      <c r="E383">
        <v>45</v>
      </c>
      <c r="F383">
        <v>60</v>
      </c>
      <c r="G383" s="7">
        <v>70</v>
      </c>
      <c r="K383" s="24">
        <v>6</v>
      </c>
      <c r="L383" s="24">
        <v>7</v>
      </c>
      <c r="M383" s="7">
        <v>8</v>
      </c>
      <c r="N383" s="39">
        <f t="shared" si="20"/>
        <v>7</v>
      </c>
      <c r="O383" s="40">
        <f t="shared" si="21"/>
        <v>45082</v>
      </c>
      <c r="P383" s="41">
        <f t="shared" si="22"/>
        <v>45107</v>
      </c>
      <c r="Q383" s="64" t="s">
        <v>532</v>
      </c>
      <c r="R383" s="65" t="s">
        <v>57</v>
      </c>
    </row>
    <row r="384" spans="1:18">
      <c r="A384" t="s">
        <v>580</v>
      </c>
      <c r="B384" s="21">
        <v>45088</v>
      </c>
      <c r="C384" s="31" t="s">
        <v>575</v>
      </c>
      <c r="D384" s="6">
        <v>4</v>
      </c>
      <c r="H384">
        <v>34</v>
      </c>
      <c r="I384">
        <v>38</v>
      </c>
      <c r="J384" s="7">
        <v>36</v>
      </c>
      <c r="K384" s="24">
        <v>20</v>
      </c>
      <c r="L384" s="24">
        <v>22</v>
      </c>
      <c r="M384" s="7">
        <v>21</v>
      </c>
      <c r="N384" s="39">
        <f t="shared" si="20"/>
        <v>21</v>
      </c>
      <c r="O384" s="40">
        <f t="shared" si="21"/>
        <v>45068</v>
      </c>
      <c r="P384" s="41">
        <f t="shared" si="22"/>
        <v>45093</v>
      </c>
      <c r="Q384" s="64" t="s">
        <v>573</v>
      </c>
      <c r="R384" s="65" t="s">
        <v>57</v>
      </c>
    </row>
    <row r="385" spans="1:18">
      <c r="A385" t="s">
        <v>581</v>
      </c>
      <c r="B385" s="21">
        <v>45091</v>
      </c>
      <c r="C385" s="66" t="s">
        <v>582</v>
      </c>
      <c r="D385" s="6">
        <v>4</v>
      </c>
      <c r="H385">
        <v>17</v>
      </c>
      <c r="I385">
        <v>16</v>
      </c>
      <c r="J385" s="7">
        <v>15</v>
      </c>
      <c r="K385" s="24">
        <v>13</v>
      </c>
      <c r="L385" s="24">
        <v>13</v>
      </c>
      <c r="M385" s="7">
        <v>13</v>
      </c>
      <c r="N385" s="8">
        <f t="shared" si="20"/>
        <v>13</v>
      </c>
      <c r="O385" s="40">
        <f t="shared" si="21"/>
        <v>45079</v>
      </c>
      <c r="P385" s="41">
        <f t="shared" si="22"/>
        <v>45104</v>
      </c>
      <c r="Q385" s="64" t="s">
        <v>583</v>
      </c>
      <c r="R385" s="65" t="s">
        <v>67</v>
      </c>
    </row>
    <row r="386" spans="1:18">
      <c r="A386" t="s">
        <v>584</v>
      </c>
      <c r="B386" s="21">
        <v>45091</v>
      </c>
      <c r="C386" s="66" t="s">
        <v>582</v>
      </c>
      <c r="D386" s="6">
        <v>5</v>
      </c>
      <c r="H386">
        <v>25</v>
      </c>
      <c r="I386">
        <v>28</v>
      </c>
      <c r="J386" s="7">
        <v>35</v>
      </c>
      <c r="K386" s="24">
        <v>16</v>
      </c>
      <c r="L386" s="24">
        <v>18</v>
      </c>
      <c r="M386" s="7">
        <v>21</v>
      </c>
      <c r="N386" s="8">
        <f t="shared" si="20"/>
        <v>18</v>
      </c>
      <c r="O386" s="40">
        <f t="shared" si="21"/>
        <v>45074</v>
      </c>
      <c r="P386" s="41">
        <f t="shared" ref="P386:P413" si="23">O386+25</f>
        <v>45099</v>
      </c>
      <c r="Q386" s="64" t="s">
        <v>585</v>
      </c>
      <c r="R386" s="65" t="s">
        <v>71</v>
      </c>
    </row>
    <row r="387" spans="1:18">
      <c r="A387" t="s">
        <v>586</v>
      </c>
      <c r="B387" s="21">
        <v>45091</v>
      </c>
      <c r="C387" s="66" t="s">
        <v>582</v>
      </c>
      <c r="D387" s="6">
        <v>3</v>
      </c>
      <c r="H387">
        <v>36</v>
      </c>
      <c r="I387">
        <v>37</v>
      </c>
      <c r="J387" s="7">
        <v>34</v>
      </c>
      <c r="K387" s="24">
        <v>21</v>
      </c>
      <c r="L387" s="24">
        <v>22</v>
      </c>
      <c r="M387" s="7">
        <v>20</v>
      </c>
      <c r="N387" s="8">
        <f t="shared" si="20"/>
        <v>21</v>
      </c>
      <c r="O387" s="40">
        <f t="shared" si="21"/>
        <v>45071</v>
      </c>
      <c r="P387" s="41">
        <f t="shared" si="23"/>
        <v>45096</v>
      </c>
      <c r="Q387" s="64" t="s">
        <v>491</v>
      </c>
      <c r="R387" s="65" t="s">
        <v>71</v>
      </c>
    </row>
    <row r="388" spans="1:18">
      <c r="A388" t="s">
        <v>587</v>
      </c>
      <c r="B388" s="21">
        <v>45091</v>
      </c>
      <c r="C388" s="66" t="s">
        <v>582</v>
      </c>
      <c r="D388" s="6">
        <v>6</v>
      </c>
      <c r="H388">
        <v>32</v>
      </c>
      <c r="I388">
        <v>34</v>
      </c>
      <c r="J388" s="7">
        <v>35</v>
      </c>
      <c r="K388" s="24">
        <v>19</v>
      </c>
      <c r="L388" s="24">
        <v>20</v>
      </c>
      <c r="M388" s="7">
        <v>21</v>
      </c>
      <c r="N388" s="8">
        <f t="shared" si="20"/>
        <v>20</v>
      </c>
      <c r="O388" s="40">
        <f t="shared" si="21"/>
        <v>45072</v>
      </c>
      <c r="P388" s="41">
        <f t="shared" si="23"/>
        <v>45097</v>
      </c>
      <c r="Q388" s="64" t="s">
        <v>88</v>
      </c>
      <c r="R388" s="65" t="s">
        <v>71</v>
      </c>
    </row>
    <row r="389" spans="1:18">
      <c r="A389" t="s">
        <v>588</v>
      </c>
      <c r="B389" s="21">
        <v>45091</v>
      </c>
      <c r="C389" s="66" t="s">
        <v>582</v>
      </c>
      <c r="D389" s="6">
        <v>4</v>
      </c>
      <c r="H389">
        <v>31</v>
      </c>
      <c r="I389">
        <v>26</v>
      </c>
      <c r="J389" s="7">
        <v>35</v>
      </c>
      <c r="K389" s="24">
        <v>19</v>
      </c>
      <c r="L389" s="24">
        <v>17</v>
      </c>
      <c r="M389" s="7">
        <v>21</v>
      </c>
      <c r="N389" s="8">
        <f t="shared" si="20"/>
        <v>19</v>
      </c>
      <c r="O389" s="40">
        <f t="shared" si="21"/>
        <v>45073</v>
      </c>
      <c r="P389" s="41">
        <f t="shared" si="23"/>
        <v>45098</v>
      </c>
      <c r="Q389" s="64" t="s">
        <v>88</v>
      </c>
      <c r="R389" s="65" t="s">
        <v>67</v>
      </c>
    </row>
    <row r="390" ht="28.8" spans="1:18">
      <c r="A390" t="s">
        <v>589</v>
      </c>
      <c r="B390" s="21">
        <v>45091</v>
      </c>
      <c r="C390" s="66" t="s">
        <v>582</v>
      </c>
      <c r="D390" s="6">
        <v>5</v>
      </c>
      <c r="H390">
        <v>31</v>
      </c>
      <c r="I390">
        <v>33</v>
      </c>
      <c r="J390" s="7">
        <v>34</v>
      </c>
      <c r="K390" s="24">
        <v>19</v>
      </c>
      <c r="L390" s="24">
        <v>20</v>
      </c>
      <c r="M390" s="7">
        <v>20</v>
      </c>
      <c r="N390" s="8">
        <f t="shared" si="20"/>
        <v>20</v>
      </c>
      <c r="O390" s="40">
        <f t="shared" si="21"/>
        <v>45072</v>
      </c>
      <c r="P390" s="41">
        <f t="shared" si="23"/>
        <v>45097</v>
      </c>
      <c r="Q390" s="81" t="s">
        <v>590</v>
      </c>
      <c r="R390" s="65" t="s">
        <v>67</v>
      </c>
    </row>
    <row r="391" spans="1:18">
      <c r="A391" t="s">
        <v>591</v>
      </c>
      <c r="B391" s="21">
        <v>45091</v>
      </c>
      <c r="C391" s="66" t="s">
        <v>582</v>
      </c>
      <c r="D391" s="6">
        <v>4</v>
      </c>
      <c r="H391">
        <v>30</v>
      </c>
      <c r="I391">
        <v>31</v>
      </c>
      <c r="J391" s="7">
        <v>31</v>
      </c>
      <c r="K391" s="24">
        <v>19</v>
      </c>
      <c r="L391" s="24">
        <v>19</v>
      </c>
      <c r="M391" s="7">
        <v>19</v>
      </c>
      <c r="N391" s="8">
        <f t="shared" si="20"/>
        <v>19</v>
      </c>
      <c r="O391" s="40">
        <f t="shared" si="21"/>
        <v>45073</v>
      </c>
      <c r="P391" s="41">
        <f t="shared" si="23"/>
        <v>45098</v>
      </c>
      <c r="Q391" s="64" t="s">
        <v>109</v>
      </c>
      <c r="R391" s="65" t="s">
        <v>71</v>
      </c>
    </row>
    <row r="392" spans="1:18">
      <c r="A392" t="s">
        <v>592</v>
      </c>
      <c r="B392" s="21">
        <v>45091</v>
      </c>
      <c r="C392" s="66" t="s">
        <v>582</v>
      </c>
      <c r="D392" s="6">
        <v>8</v>
      </c>
      <c r="H392">
        <v>41</v>
      </c>
      <c r="I392">
        <v>42</v>
      </c>
      <c r="J392" s="7">
        <v>44</v>
      </c>
      <c r="K392" s="24">
        <v>23</v>
      </c>
      <c r="L392" s="24">
        <v>23</v>
      </c>
      <c r="M392" s="7">
        <v>23</v>
      </c>
      <c r="N392" s="8">
        <f t="shared" si="20"/>
        <v>23</v>
      </c>
      <c r="O392" s="40">
        <f t="shared" si="21"/>
        <v>45069</v>
      </c>
      <c r="P392" s="41">
        <f t="shared" si="23"/>
        <v>45094</v>
      </c>
      <c r="Q392" s="64" t="s">
        <v>491</v>
      </c>
      <c r="R392" s="65" t="s">
        <v>67</v>
      </c>
    </row>
    <row r="393" spans="1:18">
      <c r="A393" t="s">
        <v>593</v>
      </c>
      <c r="B393" s="21">
        <v>45091</v>
      </c>
      <c r="C393" s="66" t="s">
        <v>582</v>
      </c>
      <c r="D393" s="6">
        <v>5</v>
      </c>
      <c r="H393">
        <v>35</v>
      </c>
      <c r="I393">
        <v>31</v>
      </c>
      <c r="J393" s="7">
        <v>33</v>
      </c>
      <c r="K393" s="24">
        <v>21</v>
      </c>
      <c r="L393" s="24">
        <v>19</v>
      </c>
      <c r="M393" s="7">
        <v>20</v>
      </c>
      <c r="N393" s="8">
        <f t="shared" si="20"/>
        <v>20</v>
      </c>
      <c r="O393" s="40">
        <f t="shared" si="21"/>
        <v>45072</v>
      </c>
      <c r="P393" s="41">
        <f t="shared" si="23"/>
        <v>45097</v>
      </c>
      <c r="Q393" s="64" t="s">
        <v>88</v>
      </c>
      <c r="R393" s="65" t="s">
        <v>67</v>
      </c>
    </row>
    <row r="394" spans="1:18">
      <c r="A394" t="s">
        <v>594</v>
      </c>
      <c r="B394" s="21">
        <v>45091</v>
      </c>
      <c r="C394" s="66" t="s">
        <v>582</v>
      </c>
      <c r="D394" s="6">
        <v>4</v>
      </c>
      <c r="H394">
        <v>37</v>
      </c>
      <c r="I394">
        <v>31</v>
      </c>
      <c r="J394" s="7">
        <v>36</v>
      </c>
      <c r="K394" s="24">
        <v>22</v>
      </c>
      <c r="L394" s="24">
        <v>19</v>
      </c>
      <c r="M394" s="7">
        <v>21</v>
      </c>
      <c r="N394" s="8">
        <f t="shared" si="20"/>
        <v>21</v>
      </c>
      <c r="O394" s="40">
        <f t="shared" si="21"/>
        <v>45071</v>
      </c>
      <c r="P394" s="41">
        <f t="shared" si="23"/>
        <v>45096</v>
      </c>
      <c r="Q394" s="64" t="s">
        <v>88</v>
      </c>
      <c r="R394" s="65" t="s">
        <v>67</v>
      </c>
    </row>
    <row r="395" spans="1:18">
      <c r="A395" t="s">
        <v>595</v>
      </c>
      <c r="B395" s="21">
        <v>45091</v>
      </c>
      <c r="C395" s="66" t="s">
        <v>582</v>
      </c>
      <c r="D395" s="6">
        <v>2</v>
      </c>
      <c r="H395">
        <v>37</v>
      </c>
      <c r="I395">
        <v>40</v>
      </c>
      <c r="K395" s="24">
        <v>22</v>
      </c>
      <c r="L395" s="24">
        <v>22</v>
      </c>
      <c r="N395" s="8">
        <f>ROUND((K395+L395)/2,0)</f>
        <v>22</v>
      </c>
      <c r="O395" s="40">
        <f t="shared" si="21"/>
        <v>45070</v>
      </c>
      <c r="P395" s="41">
        <f t="shared" si="23"/>
        <v>45095</v>
      </c>
      <c r="Q395" s="64" t="s">
        <v>491</v>
      </c>
      <c r="R395" s="65" t="s">
        <v>67</v>
      </c>
    </row>
    <row r="396" spans="1:18">
      <c r="A396" t="s">
        <v>596</v>
      </c>
      <c r="B396" s="21">
        <v>45091</v>
      </c>
      <c r="C396" s="66" t="s">
        <v>582</v>
      </c>
      <c r="D396" s="6">
        <v>6</v>
      </c>
      <c r="H396">
        <v>27</v>
      </c>
      <c r="I396">
        <v>30</v>
      </c>
      <c r="J396" s="7">
        <v>32</v>
      </c>
      <c r="K396" s="24">
        <v>17</v>
      </c>
      <c r="L396" s="24">
        <v>19</v>
      </c>
      <c r="M396" s="7">
        <v>19</v>
      </c>
      <c r="N396" s="8">
        <f t="shared" si="20"/>
        <v>18</v>
      </c>
      <c r="O396" s="40">
        <f t="shared" si="21"/>
        <v>45074</v>
      </c>
      <c r="P396" s="41">
        <f t="shared" si="23"/>
        <v>45099</v>
      </c>
      <c r="Q396" s="64" t="s">
        <v>290</v>
      </c>
      <c r="R396" s="65" t="s">
        <v>71</v>
      </c>
    </row>
    <row r="397" spans="1:18">
      <c r="A397" t="s">
        <v>597</v>
      </c>
      <c r="B397" s="21">
        <v>45091</v>
      </c>
      <c r="C397" s="66" t="s">
        <v>582</v>
      </c>
      <c r="D397" s="6">
        <v>5</v>
      </c>
      <c r="H397">
        <v>34</v>
      </c>
      <c r="I397">
        <v>36</v>
      </c>
      <c r="J397" s="7">
        <v>32</v>
      </c>
      <c r="K397" s="24">
        <v>20</v>
      </c>
      <c r="L397" s="24">
        <v>21</v>
      </c>
      <c r="M397" s="7">
        <v>19</v>
      </c>
      <c r="N397" s="8">
        <f t="shared" si="20"/>
        <v>20</v>
      </c>
      <c r="O397" s="40">
        <f t="shared" si="21"/>
        <v>45072</v>
      </c>
      <c r="P397" s="41">
        <f t="shared" si="23"/>
        <v>45097</v>
      </c>
      <c r="Q397" s="64" t="s">
        <v>88</v>
      </c>
      <c r="R397" s="65" t="s">
        <v>67</v>
      </c>
    </row>
    <row r="398" spans="1:18">
      <c r="A398" t="s">
        <v>598</v>
      </c>
      <c r="B398" s="21">
        <v>45091</v>
      </c>
      <c r="C398" s="66" t="s">
        <v>582</v>
      </c>
      <c r="D398" s="6">
        <v>6</v>
      </c>
      <c r="H398">
        <v>40</v>
      </c>
      <c r="I398">
        <v>42</v>
      </c>
      <c r="J398" s="7">
        <v>43</v>
      </c>
      <c r="K398" s="24">
        <v>22</v>
      </c>
      <c r="L398" s="24">
        <v>23</v>
      </c>
      <c r="M398" s="7">
        <v>23</v>
      </c>
      <c r="N398" s="8">
        <f t="shared" si="20"/>
        <v>23</v>
      </c>
      <c r="O398" s="40">
        <f t="shared" si="21"/>
        <v>45069</v>
      </c>
      <c r="P398" s="41">
        <f t="shared" si="23"/>
        <v>45094</v>
      </c>
      <c r="Q398" s="64" t="s">
        <v>599</v>
      </c>
      <c r="R398" s="65" t="s">
        <v>71</v>
      </c>
    </row>
    <row r="399" spans="1:18">
      <c r="A399" t="s">
        <v>600</v>
      </c>
      <c r="B399" s="21">
        <v>45091</v>
      </c>
      <c r="C399" s="66" t="s">
        <v>582</v>
      </c>
      <c r="D399" s="6">
        <v>4</v>
      </c>
      <c r="E399">
        <v>45</v>
      </c>
      <c r="F399">
        <v>60</v>
      </c>
      <c r="G399" s="7">
        <v>45</v>
      </c>
      <c r="K399" s="24">
        <v>6</v>
      </c>
      <c r="L399" s="24">
        <v>7</v>
      </c>
      <c r="M399" s="7">
        <v>6</v>
      </c>
      <c r="N399" s="8">
        <f t="shared" si="20"/>
        <v>6</v>
      </c>
      <c r="O399" s="40">
        <f t="shared" si="21"/>
        <v>45086</v>
      </c>
      <c r="P399" s="41">
        <f t="shared" si="23"/>
        <v>45111</v>
      </c>
      <c r="Q399" s="64" t="s">
        <v>599</v>
      </c>
      <c r="R399" s="65" t="s">
        <v>71</v>
      </c>
    </row>
    <row r="400" spans="1:18">
      <c r="A400" t="s">
        <v>601</v>
      </c>
      <c r="B400" s="21">
        <v>45091</v>
      </c>
      <c r="C400" s="66" t="s">
        <v>582</v>
      </c>
      <c r="D400" s="6">
        <v>4</v>
      </c>
      <c r="H400">
        <v>39</v>
      </c>
      <c r="I400">
        <v>36</v>
      </c>
      <c r="J400" s="7">
        <v>36</v>
      </c>
      <c r="K400" s="24">
        <v>22</v>
      </c>
      <c r="L400" s="24">
        <v>21</v>
      </c>
      <c r="M400" s="7">
        <v>21</v>
      </c>
      <c r="N400" s="8">
        <f t="shared" si="20"/>
        <v>21</v>
      </c>
      <c r="O400" s="40">
        <f t="shared" si="21"/>
        <v>45071</v>
      </c>
      <c r="P400" s="41">
        <f t="shared" si="23"/>
        <v>45096</v>
      </c>
      <c r="Q400" s="64" t="s">
        <v>602</v>
      </c>
      <c r="R400" s="65" t="s">
        <v>71</v>
      </c>
    </row>
    <row r="401" spans="1:18">
      <c r="A401" t="s">
        <v>603</v>
      </c>
      <c r="B401" s="21">
        <v>45091</v>
      </c>
      <c r="C401" s="66" t="s">
        <v>582</v>
      </c>
      <c r="D401" s="6">
        <v>6</v>
      </c>
      <c r="H401">
        <v>32</v>
      </c>
      <c r="I401">
        <v>31</v>
      </c>
      <c r="J401" s="7">
        <v>33</v>
      </c>
      <c r="K401" s="24">
        <v>19</v>
      </c>
      <c r="L401" s="24">
        <v>19</v>
      </c>
      <c r="M401" s="7">
        <v>20</v>
      </c>
      <c r="N401" s="8">
        <f t="shared" si="20"/>
        <v>19</v>
      </c>
      <c r="O401" s="40">
        <f t="shared" si="21"/>
        <v>45073</v>
      </c>
      <c r="P401" s="41">
        <f t="shared" si="23"/>
        <v>45098</v>
      </c>
      <c r="Q401" s="64" t="s">
        <v>88</v>
      </c>
      <c r="R401" s="65" t="s">
        <v>67</v>
      </c>
    </row>
    <row r="402" spans="1:18">
      <c r="A402" t="s">
        <v>604</v>
      </c>
      <c r="B402" s="21">
        <v>45091</v>
      </c>
      <c r="C402" s="66" t="s">
        <v>582</v>
      </c>
      <c r="D402" s="6">
        <v>5</v>
      </c>
      <c r="H402">
        <v>30</v>
      </c>
      <c r="I402">
        <v>35</v>
      </c>
      <c r="J402" s="7">
        <v>32</v>
      </c>
      <c r="K402" s="24">
        <v>19</v>
      </c>
      <c r="L402" s="24">
        <v>21</v>
      </c>
      <c r="M402" s="7">
        <v>19</v>
      </c>
      <c r="N402" s="8">
        <f t="shared" si="20"/>
        <v>20</v>
      </c>
      <c r="O402" s="40">
        <f t="shared" si="21"/>
        <v>45072</v>
      </c>
      <c r="P402" s="41">
        <f t="shared" si="23"/>
        <v>45097</v>
      </c>
      <c r="Q402" s="64" t="s">
        <v>109</v>
      </c>
      <c r="R402" s="65" t="s">
        <v>67</v>
      </c>
    </row>
    <row r="403" spans="1:18">
      <c r="A403" t="s">
        <v>605</v>
      </c>
      <c r="B403" s="21">
        <v>45091</v>
      </c>
      <c r="C403" s="66" t="s">
        <v>582</v>
      </c>
      <c r="D403" s="6">
        <v>4</v>
      </c>
      <c r="H403">
        <v>33</v>
      </c>
      <c r="I403">
        <v>38</v>
      </c>
      <c r="J403" s="7">
        <v>35</v>
      </c>
      <c r="K403" s="24">
        <v>20</v>
      </c>
      <c r="L403" s="24">
        <v>22</v>
      </c>
      <c r="M403" s="7">
        <v>21</v>
      </c>
      <c r="N403" s="8">
        <f t="shared" si="20"/>
        <v>21</v>
      </c>
      <c r="O403" s="40">
        <f t="shared" si="21"/>
        <v>45071</v>
      </c>
      <c r="P403" s="41">
        <f t="shared" si="23"/>
        <v>45096</v>
      </c>
      <c r="Q403" s="64" t="s">
        <v>606</v>
      </c>
      <c r="R403" s="65" t="s">
        <v>67</v>
      </c>
    </row>
    <row r="404" spans="1:18">
      <c r="A404" t="s">
        <v>607</v>
      </c>
      <c r="B404" s="21">
        <v>45091</v>
      </c>
      <c r="C404" s="66" t="s">
        <v>582</v>
      </c>
      <c r="D404" s="6">
        <v>4</v>
      </c>
      <c r="H404">
        <v>40</v>
      </c>
      <c r="I404">
        <v>37</v>
      </c>
      <c r="J404" s="7">
        <v>40</v>
      </c>
      <c r="K404" s="24">
        <v>22</v>
      </c>
      <c r="L404" s="24">
        <v>22</v>
      </c>
      <c r="M404" s="7">
        <v>22</v>
      </c>
      <c r="N404" s="8">
        <f t="shared" si="20"/>
        <v>22</v>
      </c>
      <c r="O404" s="40">
        <f t="shared" si="21"/>
        <v>45070</v>
      </c>
      <c r="P404" s="41">
        <f t="shared" si="23"/>
        <v>45095</v>
      </c>
      <c r="Q404" s="64" t="s">
        <v>184</v>
      </c>
      <c r="R404" s="65" t="s">
        <v>67</v>
      </c>
    </row>
    <row r="405" spans="1:18">
      <c r="A405" t="s">
        <v>608</v>
      </c>
      <c r="B405" s="21">
        <v>45091</v>
      </c>
      <c r="C405" s="66" t="s">
        <v>582</v>
      </c>
      <c r="D405" s="6">
        <v>7</v>
      </c>
      <c r="H405">
        <v>29</v>
      </c>
      <c r="I405">
        <v>30</v>
      </c>
      <c r="J405" s="7">
        <v>32</v>
      </c>
      <c r="K405" s="24">
        <v>18</v>
      </c>
      <c r="L405" s="24">
        <v>19</v>
      </c>
      <c r="M405" s="7">
        <v>19</v>
      </c>
      <c r="N405" s="8">
        <f t="shared" si="20"/>
        <v>19</v>
      </c>
      <c r="O405" s="40">
        <f t="shared" si="21"/>
        <v>45073</v>
      </c>
      <c r="P405" s="41">
        <f t="shared" si="23"/>
        <v>45098</v>
      </c>
      <c r="Q405" s="64" t="s">
        <v>88</v>
      </c>
      <c r="R405" s="65" t="s">
        <v>71</v>
      </c>
    </row>
    <row r="406" spans="1:18">
      <c r="A406" t="s">
        <v>609</v>
      </c>
      <c r="B406" s="21">
        <v>45091</v>
      </c>
      <c r="C406" s="66" t="s">
        <v>582</v>
      </c>
      <c r="D406" s="6">
        <v>2</v>
      </c>
      <c r="H406">
        <v>27</v>
      </c>
      <c r="I406">
        <v>36</v>
      </c>
      <c r="K406" s="24">
        <v>17</v>
      </c>
      <c r="L406" s="24">
        <v>21</v>
      </c>
      <c r="N406" s="8">
        <f>ROUND((K406+L406)/2,0)</f>
        <v>19</v>
      </c>
      <c r="O406" s="40">
        <f t="shared" si="21"/>
        <v>45073</v>
      </c>
      <c r="P406" s="41">
        <f t="shared" si="23"/>
        <v>45098</v>
      </c>
      <c r="Q406" s="64" t="s">
        <v>165</v>
      </c>
      <c r="R406" s="65" t="s">
        <v>57</v>
      </c>
    </row>
    <row r="407" spans="1:18">
      <c r="A407" t="s">
        <v>610</v>
      </c>
      <c r="B407" s="21">
        <v>45091</v>
      </c>
      <c r="C407" s="66" t="s">
        <v>582</v>
      </c>
      <c r="D407" s="6">
        <v>6</v>
      </c>
      <c r="H407">
        <v>40</v>
      </c>
      <c r="I407">
        <v>43</v>
      </c>
      <c r="J407" s="7">
        <v>41</v>
      </c>
      <c r="K407" s="24">
        <v>22</v>
      </c>
      <c r="L407" s="24">
        <v>23</v>
      </c>
      <c r="M407" s="7">
        <v>23</v>
      </c>
      <c r="N407" s="8">
        <f t="shared" si="20"/>
        <v>23</v>
      </c>
      <c r="O407" s="40">
        <f t="shared" si="21"/>
        <v>45069</v>
      </c>
      <c r="P407" s="41">
        <f t="shared" si="23"/>
        <v>45094</v>
      </c>
      <c r="Q407" s="64" t="s">
        <v>88</v>
      </c>
      <c r="R407" s="65" t="s">
        <v>67</v>
      </c>
    </row>
    <row r="408" spans="1:18">
      <c r="A408" t="s">
        <v>611</v>
      </c>
      <c r="B408" s="21">
        <v>45091</v>
      </c>
      <c r="C408" s="66" t="s">
        <v>582</v>
      </c>
      <c r="D408" s="6">
        <v>5</v>
      </c>
      <c r="H408">
        <v>38</v>
      </c>
      <c r="I408">
        <v>40</v>
      </c>
      <c r="J408" s="7">
        <v>37</v>
      </c>
      <c r="K408" s="24">
        <v>22</v>
      </c>
      <c r="L408" s="24">
        <v>22</v>
      </c>
      <c r="M408" s="7">
        <v>22</v>
      </c>
      <c r="N408" s="8">
        <f t="shared" si="20"/>
        <v>22</v>
      </c>
      <c r="O408" s="40">
        <f t="shared" si="21"/>
        <v>45070</v>
      </c>
      <c r="P408" s="41">
        <f t="shared" si="23"/>
        <v>45095</v>
      </c>
      <c r="Q408" s="64" t="s">
        <v>491</v>
      </c>
      <c r="R408" s="65" t="s">
        <v>67</v>
      </c>
    </row>
    <row r="409" spans="1:18">
      <c r="A409" t="s">
        <v>612</v>
      </c>
      <c r="B409" s="21">
        <v>45091</v>
      </c>
      <c r="C409" s="66" t="s">
        <v>582</v>
      </c>
      <c r="D409" s="6">
        <v>2</v>
      </c>
      <c r="H409">
        <v>35</v>
      </c>
      <c r="I409">
        <v>36</v>
      </c>
      <c r="K409" s="24">
        <v>21</v>
      </c>
      <c r="L409" s="24">
        <v>21</v>
      </c>
      <c r="N409" s="8">
        <f>ROUND((K409+L409)/2,0)</f>
        <v>21</v>
      </c>
      <c r="O409" s="40">
        <f t="shared" si="21"/>
        <v>45071</v>
      </c>
      <c r="P409" s="41">
        <f t="shared" si="23"/>
        <v>45096</v>
      </c>
      <c r="Q409" s="64" t="s">
        <v>613</v>
      </c>
      <c r="R409" s="65" t="s">
        <v>71</v>
      </c>
    </row>
    <row r="410" spans="1:18">
      <c r="A410" t="s">
        <v>614</v>
      </c>
      <c r="B410" s="21">
        <v>45091</v>
      </c>
      <c r="C410" s="66" t="s">
        <v>582</v>
      </c>
      <c r="D410" s="6">
        <v>5</v>
      </c>
      <c r="H410">
        <v>37</v>
      </c>
      <c r="I410">
        <v>37</v>
      </c>
      <c r="J410" s="7">
        <v>39</v>
      </c>
      <c r="K410" s="24">
        <v>22</v>
      </c>
      <c r="L410" s="24">
        <v>22</v>
      </c>
      <c r="M410" s="7">
        <v>22</v>
      </c>
      <c r="N410" s="8">
        <f t="shared" si="20"/>
        <v>22</v>
      </c>
      <c r="O410" s="40">
        <f t="shared" si="21"/>
        <v>45070</v>
      </c>
      <c r="P410" s="41">
        <f t="shared" si="23"/>
        <v>45095</v>
      </c>
      <c r="Q410" s="64" t="s">
        <v>128</v>
      </c>
      <c r="R410" s="65" t="s">
        <v>71</v>
      </c>
    </row>
    <row r="411" spans="1:18">
      <c r="A411" t="s">
        <v>615</v>
      </c>
      <c r="B411" s="21">
        <v>45091</v>
      </c>
      <c r="C411" s="66" t="s">
        <v>582</v>
      </c>
      <c r="D411" s="6">
        <v>5</v>
      </c>
      <c r="H411">
        <v>38</v>
      </c>
      <c r="I411">
        <v>37</v>
      </c>
      <c r="J411" s="7">
        <v>36</v>
      </c>
      <c r="K411" s="24">
        <v>22</v>
      </c>
      <c r="L411" s="24">
        <v>22</v>
      </c>
      <c r="M411" s="7">
        <v>21</v>
      </c>
      <c r="N411" s="8">
        <f t="shared" si="20"/>
        <v>22</v>
      </c>
      <c r="O411" s="40">
        <f t="shared" si="21"/>
        <v>45070</v>
      </c>
      <c r="P411" s="41">
        <f t="shared" si="23"/>
        <v>45095</v>
      </c>
      <c r="Q411" s="64" t="s">
        <v>616</v>
      </c>
      <c r="R411" s="65" t="s">
        <v>71</v>
      </c>
    </row>
    <row r="412" spans="1:18">
      <c r="A412" t="s">
        <v>617</v>
      </c>
      <c r="B412" s="21">
        <v>45091</v>
      </c>
      <c r="C412" s="66" t="s">
        <v>582</v>
      </c>
      <c r="D412" s="6">
        <v>6</v>
      </c>
      <c r="H412">
        <v>36</v>
      </c>
      <c r="I412" t="s">
        <v>39</v>
      </c>
      <c r="J412" s="7" t="s">
        <v>39</v>
      </c>
      <c r="K412" s="24">
        <v>24</v>
      </c>
      <c r="N412" s="8">
        <v>24</v>
      </c>
      <c r="O412" s="40">
        <f t="shared" si="21"/>
        <v>45068</v>
      </c>
      <c r="P412" s="41">
        <f t="shared" si="23"/>
        <v>45093</v>
      </c>
      <c r="Q412" s="64" t="s">
        <v>613</v>
      </c>
      <c r="R412" s="65" t="s">
        <v>71</v>
      </c>
    </row>
    <row r="413" spans="1:18">
      <c r="A413" t="s">
        <v>618</v>
      </c>
      <c r="B413" s="21">
        <v>45091</v>
      </c>
      <c r="C413" s="66" t="s">
        <v>582</v>
      </c>
      <c r="D413" s="6">
        <v>4</v>
      </c>
      <c r="H413">
        <v>39</v>
      </c>
      <c r="I413">
        <v>40</v>
      </c>
      <c r="J413" s="7">
        <v>39</v>
      </c>
      <c r="K413" s="24">
        <v>22</v>
      </c>
      <c r="L413" s="24">
        <v>22</v>
      </c>
      <c r="M413" s="7">
        <v>22</v>
      </c>
      <c r="N413" s="8">
        <f t="shared" si="20"/>
        <v>22</v>
      </c>
      <c r="O413" s="40">
        <f t="shared" si="21"/>
        <v>45070</v>
      </c>
      <c r="P413" s="41">
        <f t="shared" si="23"/>
        <v>45095</v>
      </c>
      <c r="Q413" s="64" t="s">
        <v>88</v>
      </c>
      <c r="R413" s="65" t="s">
        <v>71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491"/>
  <sheetViews>
    <sheetView topLeftCell="A118" workbookViewId="0">
      <selection activeCell="Q463" sqref="Q463:Q489"/>
    </sheetView>
  </sheetViews>
  <sheetFormatPr defaultColWidth="9" defaultRowHeight="14.4"/>
  <cols>
    <col min="2" max="2" width="9.85185185185185" customWidth="1"/>
    <col min="3" max="3" width="20" customWidth="1"/>
    <col min="4" max="4" width="4.57407407407407" style="6" customWidth="1"/>
    <col min="5" max="5" width="4.42592592592593" customWidth="1"/>
    <col min="6" max="6" width="4.57407407407407" customWidth="1"/>
    <col min="7" max="7" width="4.42592592592593" style="7" customWidth="1"/>
    <col min="8" max="8" width="4.57407407407407" customWidth="1"/>
    <col min="9" max="9" width="4.71296296296296" customWidth="1"/>
    <col min="10" max="10" width="4.57407407407407" style="7" customWidth="1"/>
    <col min="11" max="11" width="4.28703703703704" customWidth="1"/>
    <col min="12" max="12" width="4.57407407407407" customWidth="1"/>
    <col min="13" max="13" width="4.57407407407407" style="7" customWidth="1"/>
    <col min="14" max="14" width="8.71296296296296" style="8" customWidth="1"/>
    <col min="15" max="15" width="14.1388888888889" style="9" customWidth="1"/>
    <col min="16" max="16" width="10.4259259259259" style="10" customWidth="1"/>
    <col min="17" max="17" width="19.1388888888889" style="64" customWidth="1"/>
    <col min="18" max="18" width="8.71296296296296" style="65"/>
    <col min="19" max="19" width="9.71296296296296" customWidth="1"/>
  </cols>
  <sheetData>
    <row r="1" s="1" customFormat="1" ht="58.35" spans="1:20">
      <c r="A1" s="12" t="s">
        <v>0</v>
      </c>
      <c r="B1" s="12" t="s">
        <v>1</v>
      </c>
      <c r="C1" s="12" t="s">
        <v>2</v>
      </c>
      <c r="D1" s="13" t="s">
        <v>3</v>
      </c>
      <c r="E1" s="14" t="s">
        <v>4</v>
      </c>
      <c r="F1" s="14" t="s">
        <v>5</v>
      </c>
      <c r="G1" s="15" t="s">
        <v>6</v>
      </c>
      <c r="H1" s="12" t="s">
        <v>7</v>
      </c>
      <c r="I1" s="12" t="s">
        <v>8</v>
      </c>
      <c r="J1" s="32" t="s">
        <v>9</v>
      </c>
      <c r="K1" s="12" t="s">
        <v>10</v>
      </c>
      <c r="L1" s="12" t="s">
        <v>11</v>
      </c>
      <c r="M1" s="32" t="s">
        <v>12</v>
      </c>
      <c r="N1" s="33" t="s">
        <v>13</v>
      </c>
      <c r="O1" s="34" t="s">
        <v>14</v>
      </c>
      <c r="P1" s="35" t="s">
        <v>15</v>
      </c>
      <c r="Q1" s="44" t="s">
        <v>619</v>
      </c>
      <c r="R1" s="12" t="s">
        <v>620</v>
      </c>
      <c r="T1" s="45" t="s">
        <v>621</v>
      </c>
    </row>
    <row r="2" s="2" customFormat="1" ht="15.95" customHeight="1" spans="1:18">
      <c r="A2" s="16" t="s">
        <v>52</v>
      </c>
      <c r="B2" s="17"/>
      <c r="C2" s="17"/>
      <c r="D2" s="18"/>
      <c r="E2" s="19"/>
      <c r="F2" s="19"/>
      <c r="G2" s="20"/>
      <c r="H2" s="17"/>
      <c r="I2" s="17"/>
      <c r="J2" s="36"/>
      <c r="K2" s="17"/>
      <c r="L2" s="17"/>
      <c r="M2" s="36"/>
      <c r="N2" s="37"/>
      <c r="O2" s="38"/>
      <c r="P2" s="17"/>
      <c r="Q2" s="69"/>
      <c r="R2" s="98"/>
    </row>
    <row r="3" spans="1:20">
      <c r="A3" t="s">
        <v>54</v>
      </c>
      <c r="B3" s="21">
        <v>45097</v>
      </c>
      <c r="C3" s="22" t="s">
        <v>55</v>
      </c>
      <c r="E3" s="23"/>
      <c r="F3" s="24"/>
      <c r="H3" t="s">
        <v>622</v>
      </c>
      <c r="K3" s="24"/>
      <c r="L3" s="24">
        <v>26</v>
      </c>
      <c r="N3" s="106">
        <v>26</v>
      </c>
      <c r="O3" s="107">
        <f>B3-N3+1</f>
        <v>45072</v>
      </c>
      <c r="P3" s="108">
        <f t="shared" ref="P3:P30" si="0">O3+25</f>
        <v>45097</v>
      </c>
      <c r="Q3" s="70"/>
      <c r="R3" s="110"/>
      <c r="S3" s="94"/>
      <c r="T3" s="4">
        <f>B3-'Мечение-1'!B3</f>
        <v>9</v>
      </c>
    </row>
    <row r="4" spans="1:20">
      <c r="A4" t="s">
        <v>59</v>
      </c>
      <c r="B4" s="21">
        <v>45097</v>
      </c>
      <c r="C4" s="25" t="s">
        <v>55</v>
      </c>
      <c r="H4" t="s">
        <v>623</v>
      </c>
      <c r="I4" t="s">
        <v>30</v>
      </c>
      <c r="J4" s="7" t="s">
        <v>39</v>
      </c>
      <c r="K4" s="24">
        <v>26</v>
      </c>
      <c r="L4" s="24">
        <v>25</v>
      </c>
      <c r="M4" s="7">
        <v>24</v>
      </c>
      <c r="N4" s="106">
        <f t="shared" ref="N4:N30" si="1">ROUND((K4+L4+M4)/3,0)</f>
        <v>25</v>
      </c>
      <c r="O4" s="107">
        <f t="shared" ref="O4:O30" si="2">B4-N4+1</f>
        <v>45073</v>
      </c>
      <c r="P4" s="108">
        <f t="shared" si="0"/>
        <v>45098</v>
      </c>
      <c r="Q4" s="79"/>
      <c r="R4" s="110"/>
      <c r="T4" s="4">
        <v>9</v>
      </c>
    </row>
    <row r="5" spans="1:20">
      <c r="A5" t="s">
        <v>61</v>
      </c>
      <c r="B5" s="21">
        <v>45097</v>
      </c>
      <c r="C5" s="22" t="s">
        <v>55</v>
      </c>
      <c r="D5" s="6">
        <v>3</v>
      </c>
      <c r="H5">
        <v>36</v>
      </c>
      <c r="I5">
        <v>31</v>
      </c>
      <c r="J5" s="7">
        <v>37</v>
      </c>
      <c r="K5" s="24">
        <v>21</v>
      </c>
      <c r="L5" s="24">
        <v>19</v>
      </c>
      <c r="M5" s="7">
        <v>22</v>
      </c>
      <c r="N5" s="106">
        <f t="shared" si="1"/>
        <v>21</v>
      </c>
      <c r="O5" s="107">
        <f t="shared" si="2"/>
        <v>45077</v>
      </c>
      <c r="P5" s="108">
        <f t="shared" si="0"/>
        <v>45102</v>
      </c>
      <c r="Q5" s="70"/>
      <c r="R5" s="110"/>
      <c r="T5" s="4">
        <v>9</v>
      </c>
    </row>
    <row r="6" spans="1:20">
      <c r="A6" t="s">
        <v>63</v>
      </c>
      <c r="B6" s="21">
        <v>45097</v>
      </c>
      <c r="C6" s="25" t="s">
        <v>55</v>
      </c>
      <c r="D6" s="6">
        <v>5</v>
      </c>
      <c r="H6">
        <v>26</v>
      </c>
      <c r="I6">
        <v>28</v>
      </c>
      <c r="J6" s="7">
        <v>28</v>
      </c>
      <c r="K6" s="24">
        <v>17</v>
      </c>
      <c r="L6" s="24">
        <v>18</v>
      </c>
      <c r="M6" s="7">
        <v>18</v>
      </c>
      <c r="N6" s="106">
        <f t="shared" si="1"/>
        <v>18</v>
      </c>
      <c r="O6" s="107">
        <f t="shared" si="2"/>
        <v>45080</v>
      </c>
      <c r="P6" s="108">
        <f t="shared" si="0"/>
        <v>45105</v>
      </c>
      <c r="Q6" s="70"/>
      <c r="R6" s="110"/>
      <c r="T6" s="4">
        <v>9</v>
      </c>
    </row>
    <row r="7" spans="1:20">
      <c r="A7" t="s">
        <v>65</v>
      </c>
      <c r="B7" s="21">
        <v>45097</v>
      </c>
      <c r="C7" s="22" t="s">
        <v>55</v>
      </c>
      <c r="K7" s="24"/>
      <c r="L7" s="24"/>
      <c r="N7" s="106">
        <f t="shared" si="1"/>
        <v>0</v>
      </c>
      <c r="O7" s="107">
        <f t="shared" si="2"/>
        <v>45098</v>
      </c>
      <c r="P7" s="108">
        <f t="shared" si="0"/>
        <v>45123</v>
      </c>
      <c r="Q7" s="70" t="s">
        <v>624</v>
      </c>
      <c r="R7" s="110"/>
      <c r="T7" s="4">
        <f>9/2</f>
        <v>4.5</v>
      </c>
    </row>
    <row r="8" spans="1:20">
      <c r="A8" t="s">
        <v>69</v>
      </c>
      <c r="B8" s="21">
        <v>45097</v>
      </c>
      <c r="C8" s="25" t="s">
        <v>55</v>
      </c>
      <c r="D8" s="6">
        <v>4</v>
      </c>
      <c r="H8">
        <v>32</v>
      </c>
      <c r="I8">
        <v>33</v>
      </c>
      <c r="J8" s="7">
        <v>34</v>
      </c>
      <c r="K8" s="24">
        <v>19</v>
      </c>
      <c r="L8" s="24">
        <v>20</v>
      </c>
      <c r="M8" s="7">
        <v>20</v>
      </c>
      <c r="N8" s="106">
        <f t="shared" si="1"/>
        <v>20</v>
      </c>
      <c r="O8" s="107">
        <f t="shared" si="2"/>
        <v>45078</v>
      </c>
      <c r="P8" s="108">
        <f t="shared" si="0"/>
        <v>45103</v>
      </c>
      <c r="Q8" s="70"/>
      <c r="R8" s="110"/>
      <c r="T8" s="4">
        <v>9</v>
      </c>
    </row>
    <row r="9" spans="1:20">
      <c r="A9" t="s">
        <v>72</v>
      </c>
      <c r="B9" s="21">
        <v>45097</v>
      </c>
      <c r="C9" s="22" t="s">
        <v>55</v>
      </c>
      <c r="K9" s="24"/>
      <c r="L9" s="24"/>
      <c r="N9" s="106">
        <f t="shared" si="1"/>
        <v>0</v>
      </c>
      <c r="O9" s="107">
        <f t="shared" si="2"/>
        <v>45098</v>
      </c>
      <c r="P9" s="108">
        <f t="shared" si="0"/>
        <v>45123</v>
      </c>
      <c r="Q9" s="70" t="s">
        <v>625</v>
      </c>
      <c r="R9" s="110"/>
      <c r="T9" s="4">
        <v>4.5</v>
      </c>
    </row>
    <row r="10" spans="1:20">
      <c r="A10" t="s">
        <v>74</v>
      </c>
      <c r="B10" s="21">
        <v>45097</v>
      </c>
      <c r="C10" s="25" t="s">
        <v>55</v>
      </c>
      <c r="D10" s="6">
        <v>4</v>
      </c>
      <c r="H10">
        <v>36</v>
      </c>
      <c r="I10">
        <v>37</v>
      </c>
      <c r="J10" s="7">
        <v>37</v>
      </c>
      <c r="K10" s="24">
        <v>21</v>
      </c>
      <c r="L10" s="24">
        <v>22</v>
      </c>
      <c r="M10" s="7">
        <v>22</v>
      </c>
      <c r="N10" s="106">
        <f t="shared" si="1"/>
        <v>22</v>
      </c>
      <c r="O10" s="107">
        <f t="shared" si="2"/>
        <v>45076</v>
      </c>
      <c r="P10" s="108">
        <f t="shared" si="0"/>
        <v>45101</v>
      </c>
      <c r="Q10" s="70"/>
      <c r="R10" s="110"/>
      <c r="T10" s="4">
        <v>9</v>
      </c>
    </row>
    <row r="11" spans="1:20">
      <c r="A11" t="s">
        <v>76</v>
      </c>
      <c r="B11" s="21">
        <v>45097</v>
      </c>
      <c r="C11" s="22" t="s">
        <v>55</v>
      </c>
      <c r="D11" s="6">
        <v>4</v>
      </c>
      <c r="H11">
        <v>38</v>
      </c>
      <c r="I11" t="s">
        <v>626</v>
      </c>
      <c r="K11" s="24">
        <v>22</v>
      </c>
      <c r="L11" s="24">
        <v>23</v>
      </c>
      <c r="N11" s="106">
        <f>ROUND((K11+L11)/2,0)</f>
        <v>23</v>
      </c>
      <c r="O11" s="107">
        <f t="shared" si="2"/>
        <v>45075</v>
      </c>
      <c r="P11" s="108">
        <f t="shared" si="0"/>
        <v>45100</v>
      </c>
      <c r="Q11" s="70"/>
      <c r="R11" s="110"/>
      <c r="T11" s="4">
        <v>9</v>
      </c>
    </row>
    <row r="12" spans="1:20">
      <c r="A12" t="s">
        <v>78</v>
      </c>
      <c r="B12" s="21">
        <v>45097</v>
      </c>
      <c r="C12" s="25" t="s">
        <v>55</v>
      </c>
      <c r="D12" s="6">
        <v>4</v>
      </c>
      <c r="H12" t="s">
        <v>17</v>
      </c>
      <c r="K12" s="24">
        <v>26</v>
      </c>
      <c r="L12" s="24"/>
      <c r="N12" s="106">
        <v>26</v>
      </c>
      <c r="O12" s="107">
        <f t="shared" si="2"/>
        <v>45072</v>
      </c>
      <c r="P12" s="108">
        <f t="shared" si="0"/>
        <v>45097</v>
      </c>
      <c r="Q12" s="70"/>
      <c r="R12" s="110"/>
      <c r="T12" s="4">
        <v>9</v>
      </c>
    </row>
    <row r="13" spans="1:20">
      <c r="A13" t="s">
        <v>79</v>
      </c>
      <c r="B13" s="21">
        <v>45097</v>
      </c>
      <c r="C13" s="22" t="s">
        <v>55</v>
      </c>
      <c r="D13" s="6">
        <v>2</v>
      </c>
      <c r="H13">
        <v>32</v>
      </c>
      <c r="I13">
        <v>33</v>
      </c>
      <c r="K13" s="24">
        <v>19</v>
      </c>
      <c r="L13" s="24">
        <v>20</v>
      </c>
      <c r="N13" s="106">
        <f>ROUND((K13+L13)/2,0)</f>
        <v>20</v>
      </c>
      <c r="O13" s="107">
        <f t="shared" si="2"/>
        <v>45078</v>
      </c>
      <c r="P13" s="108">
        <f t="shared" si="0"/>
        <v>45103</v>
      </c>
      <c r="Q13" s="70"/>
      <c r="R13" s="110"/>
      <c r="T13" s="4">
        <v>9</v>
      </c>
    </row>
    <row r="14" s="3" customFormat="1" spans="1:20">
      <c r="A14" s="3" t="s">
        <v>627</v>
      </c>
      <c r="B14" s="26"/>
      <c r="C14" s="27"/>
      <c r="D14" s="28"/>
      <c r="G14" s="29"/>
      <c r="J14" s="29"/>
      <c r="K14" s="42"/>
      <c r="L14" s="42"/>
      <c r="M14" s="29"/>
      <c r="T14" s="3">
        <f>SUM(T3:T13)</f>
        <v>90</v>
      </c>
    </row>
    <row r="15" spans="2:19">
      <c r="B15" s="21">
        <v>45097</v>
      </c>
      <c r="C15" s="25" t="s">
        <v>55</v>
      </c>
      <c r="D15" s="6">
        <v>2</v>
      </c>
      <c r="H15">
        <v>25</v>
      </c>
      <c r="I15">
        <v>26</v>
      </c>
      <c r="K15" s="24">
        <v>16</v>
      </c>
      <c r="L15" s="24">
        <v>17</v>
      </c>
      <c r="M15" s="23"/>
      <c r="N15" s="106">
        <f>ROUND((K15+L15)/2,0)</f>
        <v>17</v>
      </c>
      <c r="O15" s="107">
        <f>B15-N15+1</f>
        <v>45081</v>
      </c>
      <c r="P15" s="108">
        <f t="shared" ref="P15:P17" si="3">O15+25</f>
        <v>45106</v>
      </c>
      <c r="Q15" s="70"/>
      <c r="R15" s="110"/>
      <c r="S15" t="s">
        <v>628</v>
      </c>
    </row>
    <row r="16" spans="2:19">
      <c r="B16" s="21">
        <v>45097</v>
      </c>
      <c r="C16" s="22" t="s">
        <v>55</v>
      </c>
      <c r="D16" s="6">
        <v>2</v>
      </c>
      <c r="E16">
        <v>60</v>
      </c>
      <c r="F16">
        <v>60</v>
      </c>
      <c r="G16" s="7">
        <v>60</v>
      </c>
      <c r="K16" s="24">
        <v>7</v>
      </c>
      <c r="L16" s="24">
        <v>7</v>
      </c>
      <c r="M16" s="23">
        <v>7</v>
      </c>
      <c r="N16" s="106">
        <f>ROUND((K16+L16)/2,0)</f>
        <v>7</v>
      </c>
      <c r="O16" s="107">
        <f t="shared" ref="O16:O18" si="4">B16-N16+1</f>
        <v>45091</v>
      </c>
      <c r="P16" s="108">
        <f t="shared" si="3"/>
        <v>45116</v>
      </c>
      <c r="Q16" s="70"/>
      <c r="R16" s="110"/>
      <c r="S16" t="s">
        <v>629</v>
      </c>
    </row>
    <row r="17" spans="2:18">
      <c r="B17" s="21">
        <v>45097</v>
      </c>
      <c r="C17" s="22" t="s">
        <v>55</v>
      </c>
      <c r="H17" t="s">
        <v>630</v>
      </c>
      <c r="K17" s="24">
        <v>26</v>
      </c>
      <c r="L17" s="24"/>
      <c r="M17" s="23"/>
      <c r="N17" s="106">
        <v>26</v>
      </c>
      <c r="O17" s="107">
        <f t="shared" si="4"/>
        <v>45072</v>
      </c>
      <c r="P17" s="108">
        <f t="shared" si="3"/>
        <v>45097</v>
      </c>
      <c r="Q17" s="70"/>
      <c r="R17" s="110"/>
    </row>
    <row r="18" spans="2:18">
      <c r="B18" s="21">
        <v>45097</v>
      </c>
      <c r="C18" s="25" t="s">
        <v>55</v>
      </c>
      <c r="K18" s="24"/>
      <c r="L18" s="24"/>
      <c r="M18" s="23"/>
      <c r="N18" s="106"/>
      <c r="O18" s="107">
        <f t="shared" si="4"/>
        <v>45098</v>
      </c>
      <c r="P18" s="108"/>
      <c r="Q18" s="70" t="s">
        <v>631</v>
      </c>
      <c r="R18" s="110"/>
    </row>
    <row r="19" spans="1:20">
      <c r="A19" t="s">
        <v>81</v>
      </c>
      <c r="B19" s="21">
        <v>45097</v>
      </c>
      <c r="C19" s="30" t="s">
        <v>82</v>
      </c>
      <c r="H19" t="s">
        <v>632</v>
      </c>
      <c r="K19" s="24">
        <v>26</v>
      </c>
      <c r="L19" s="24"/>
      <c r="M19" s="23"/>
      <c r="N19" s="109">
        <v>26</v>
      </c>
      <c r="O19" s="107">
        <f t="shared" si="2"/>
        <v>45072</v>
      </c>
      <c r="P19" s="108">
        <f t="shared" si="0"/>
        <v>45097</v>
      </c>
      <c r="Q19" s="70"/>
      <c r="R19" s="110"/>
      <c r="T19">
        <f>B19-'Мечение-1'!B14</f>
        <v>9</v>
      </c>
    </row>
    <row r="20" spans="1:20">
      <c r="A20" t="s">
        <v>84</v>
      </c>
      <c r="B20" s="21">
        <v>45097</v>
      </c>
      <c r="C20" s="30" t="s">
        <v>82</v>
      </c>
      <c r="D20" s="6">
        <v>4</v>
      </c>
      <c r="H20">
        <v>32</v>
      </c>
      <c r="I20">
        <v>36</v>
      </c>
      <c r="J20" s="7">
        <v>38</v>
      </c>
      <c r="K20" s="24">
        <v>19</v>
      </c>
      <c r="L20" s="24">
        <v>21</v>
      </c>
      <c r="M20" s="24">
        <v>22</v>
      </c>
      <c r="N20" s="106">
        <f t="shared" si="1"/>
        <v>21</v>
      </c>
      <c r="O20" s="107">
        <f t="shared" si="2"/>
        <v>45077</v>
      </c>
      <c r="P20" s="108">
        <f t="shared" si="0"/>
        <v>45102</v>
      </c>
      <c r="Q20" s="70"/>
      <c r="R20" s="110"/>
      <c r="T20">
        <v>9</v>
      </c>
    </row>
    <row r="21" spans="1:20">
      <c r="A21" t="s">
        <v>87</v>
      </c>
      <c r="B21" s="21">
        <v>45097</v>
      </c>
      <c r="C21" s="30" t="s">
        <v>82</v>
      </c>
      <c r="K21" s="24"/>
      <c r="L21" s="24"/>
      <c r="M21" s="23"/>
      <c r="N21" s="106">
        <f t="shared" si="1"/>
        <v>0</v>
      </c>
      <c r="O21" s="107">
        <f t="shared" si="2"/>
        <v>45098</v>
      </c>
      <c r="P21" s="108">
        <f t="shared" si="0"/>
        <v>45123</v>
      </c>
      <c r="Q21" s="70" t="s">
        <v>633</v>
      </c>
      <c r="R21" s="110"/>
      <c r="T21" s="111">
        <v>4.5</v>
      </c>
    </row>
    <row r="22" spans="1:20">
      <c r="A22" t="s">
        <v>89</v>
      </c>
      <c r="B22" s="21">
        <v>45097</v>
      </c>
      <c r="C22" s="30" t="s">
        <v>82</v>
      </c>
      <c r="K22" s="24"/>
      <c r="L22" s="24"/>
      <c r="M22" s="23"/>
      <c r="N22" s="106">
        <f t="shared" si="1"/>
        <v>0</v>
      </c>
      <c r="O22" s="107">
        <f t="shared" si="2"/>
        <v>45098</v>
      </c>
      <c r="P22" s="108">
        <f t="shared" si="0"/>
        <v>45123</v>
      </c>
      <c r="Q22" s="70" t="s">
        <v>625</v>
      </c>
      <c r="R22" s="110"/>
      <c r="T22" s="111">
        <v>4.5</v>
      </c>
    </row>
    <row r="23" spans="1:20">
      <c r="A23" t="s">
        <v>90</v>
      </c>
      <c r="B23" s="21">
        <v>45097</v>
      </c>
      <c r="C23" s="30" t="s">
        <v>82</v>
      </c>
      <c r="K23" s="24"/>
      <c r="L23" s="24"/>
      <c r="M23" s="23"/>
      <c r="N23" s="106">
        <f t="shared" si="1"/>
        <v>0</v>
      </c>
      <c r="O23" s="107">
        <f t="shared" si="2"/>
        <v>45098</v>
      </c>
      <c r="P23" s="108">
        <f t="shared" si="0"/>
        <v>45123</v>
      </c>
      <c r="Q23" s="70" t="s">
        <v>624</v>
      </c>
      <c r="R23" s="110"/>
      <c r="T23" s="111">
        <v>4.5</v>
      </c>
    </row>
    <row r="24" spans="1:20">
      <c r="A24" t="s">
        <v>92</v>
      </c>
      <c r="B24" s="21">
        <v>45097</v>
      </c>
      <c r="C24" s="30" t="s">
        <v>82</v>
      </c>
      <c r="K24" s="24"/>
      <c r="L24" s="24"/>
      <c r="M24" s="23"/>
      <c r="N24" s="106">
        <f t="shared" si="1"/>
        <v>0</v>
      </c>
      <c r="O24" s="107">
        <f t="shared" si="2"/>
        <v>45098</v>
      </c>
      <c r="P24" s="108">
        <f t="shared" si="0"/>
        <v>45123</v>
      </c>
      <c r="Q24" s="70" t="s">
        <v>625</v>
      </c>
      <c r="R24" s="110"/>
      <c r="T24" s="111">
        <v>4.5</v>
      </c>
    </row>
    <row r="25" spans="1:20">
      <c r="A25" t="s">
        <v>93</v>
      </c>
      <c r="B25" s="21">
        <v>45097</v>
      </c>
      <c r="C25" s="30" t="s">
        <v>82</v>
      </c>
      <c r="H25" t="s">
        <v>634</v>
      </c>
      <c r="K25" s="24">
        <v>26</v>
      </c>
      <c r="L25" s="24"/>
      <c r="M25" s="23"/>
      <c r="N25" s="106">
        <v>26</v>
      </c>
      <c r="O25" s="107">
        <f t="shared" si="2"/>
        <v>45072</v>
      </c>
      <c r="P25" s="108">
        <f t="shared" si="0"/>
        <v>45097</v>
      </c>
      <c r="Q25" s="70"/>
      <c r="R25" s="110"/>
      <c r="T25" s="111">
        <v>9</v>
      </c>
    </row>
    <row r="26" spans="1:20">
      <c r="A26" t="s">
        <v>95</v>
      </c>
      <c r="B26" s="21">
        <v>45097</v>
      </c>
      <c r="C26" s="30" t="s">
        <v>82</v>
      </c>
      <c r="K26" s="24"/>
      <c r="L26" s="24"/>
      <c r="M26" s="23"/>
      <c r="N26" s="106">
        <f t="shared" si="1"/>
        <v>0</v>
      </c>
      <c r="O26" s="107">
        <f t="shared" si="2"/>
        <v>45098</v>
      </c>
      <c r="P26" s="108">
        <f t="shared" si="0"/>
        <v>45123</v>
      </c>
      <c r="Q26" s="70" t="s">
        <v>635</v>
      </c>
      <c r="R26" s="110"/>
      <c r="T26" s="111">
        <v>4.5</v>
      </c>
    </row>
    <row r="27" spans="1:20">
      <c r="A27" t="s">
        <v>97</v>
      </c>
      <c r="B27" s="21">
        <v>45097</v>
      </c>
      <c r="C27" s="30" t="s">
        <v>82</v>
      </c>
      <c r="K27" s="24"/>
      <c r="L27" s="24"/>
      <c r="M27" s="23"/>
      <c r="N27" s="106">
        <f t="shared" si="1"/>
        <v>0</v>
      </c>
      <c r="O27" s="107">
        <f t="shared" si="2"/>
        <v>45098</v>
      </c>
      <c r="P27" s="108">
        <f t="shared" si="0"/>
        <v>45123</v>
      </c>
      <c r="Q27" s="70" t="s">
        <v>625</v>
      </c>
      <c r="R27" s="110"/>
      <c r="T27" s="111">
        <v>4.5</v>
      </c>
    </row>
    <row r="28" ht="17.45" customHeight="1" spans="1:20">
      <c r="A28" t="s">
        <v>98</v>
      </c>
      <c r="B28" s="21">
        <v>45097</v>
      </c>
      <c r="C28" s="30" t="s">
        <v>82</v>
      </c>
      <c r="D28" s="6">
        <v>3</v>
      </c>
      <c r="H28" t="s">
        <v>39</v>
      </c>
      <c r="K28" s="24">
        <v>24</v>
      </c>
      <c r="L28" s="24"/>
      <c r="M28" s="23"/>
      <c r="N28" s="106">
        <v>24</v>
      </c>
      <c r="O28" s="107">
        <f t="shared" si="2"/>
        <v>45074</v>
      </c>
      <c r="P28" s="108">
        <f t="shared" si="0"/>
        <v>45099</v>
      </c>
      <c r="Q28" s="70"/>
      <c r="R28" s="110"/>
      <c r="T28" s="111">
        <v>9</v>
      </c>
    </row>
    <row r="29" spans="1:20">
      <c r="A29" t="s">
        <v>99</v>
      </c>
      <c r="B29" s="21">
        <v>45097</v>
      </c>
      <c r="C29" s="30" t="s">
        <v>82</v>
      </c>
      <c r="H29" t="s">
        <v>39</v>
      </c>
      <c r="I29" t="s">
        <v>39</v>
      </c>
      <c r="J29" s="7" t="s">
        <v>636</v>
      </c>
      <c r="K29" s="24">
        <v>24</v>
      </c>
      <c r="L29" s="24">
        <v>24</v>
      </c>
      <c r="M29" s="23">
        <v>26</v>
      </c>
      <c r="N29" s="106">
        <f t="shared" si="1"/>
        <v>25</v>
      </c>
      <c r="O29" s="107">
        <f t="shared" si="2"/>
        <v>45073</v>
      </c>
      <c r="P29" s="108">
        <f t="shared" si="0"/>
        <v>45098</v>
      </c>
      <c r="Q29" s="70"/>
      <c r="R29" s="110"/>
      <c r="T29" s="111">
        <v>9</v>
      </c>
    </row>
    <row r="30" spans="1:20">
      <c r="A30" t="s">
        <v>100</v>
      </c>
      <c r="B30" s="21">
        <v>45097</v>
      </c>
      <c r="C30" s="30" t="s">
        <v>82</v>
      </c>
      <c r="K30" s="24"/>
      <c r="L30" s="24"/>
      <c r="M30" s="23"/>
      <c r="N30" s="106">
        <f t="shared" si="1"/>
        <v>0</v>
      </c>
      <c r="O30" s="107">
        <f t="shared" si="2"/>
        <v>45098</v>
      </c>
      <c r="P30" s="108">
        <f t="shared" si="0"/>
        <v>45123</v>
      </c>
      <c r="Q30" s="70" t="s">
        <v>625</v>
      </c>
      <c r="R30" s="110"/>
      <c r="T30" s="111">
        <v>4.5</v>
      </c>
    </row>
    <row r="31" s="3" customFormat="1" spans="1:20">
      <c r="A31" s="3" t="s">
        <v>627</v>
      </c>
      <c r="B31" s="26"/>
      <c r="C31" s="27"/>
      <c r="D31" s="28"/>
      <c r="G31" s="29"/>
      <c r="J31" s="29"/>
      <c r="K31" s="42"/>
      <c r="L31" s="42"/>
      <c r="M31" s="29"/>
      <c r="T31" s="3">
        <f>SUM(T19:T30)</f>
        <v>76.5</v>
      </c>
    </row>
    <row r="32" spans="2:18">
      <c r="B32" s="21">
        <v>45097</v>
      </c>
      <c r="C32" s="30" t="s">
        <v>82</v>
      </c>
      <c r="D32" s="6">
        <v>5</v>
      </c>
      <c r="H32">
        <v>39</v>
      </c>
      <c r="I32">
        <v>35</v>
      </c>
      <c r="J32" s="7">
        <v>38</v>
      </c>
      <c r="K32" s="24">
        <v>22</v>
      </c>
      <c r="L32" s="24">
        <v>21</v>
      </c>
      <c r="M32" s="24">
        <v>22</v>
      </c>
      <c r="N32" s="106">
        <f t="shared" ref="N32:N36" si="5">ROUND((K32+L32+M32)/3,0)</f>
        <v>22</v>
      </c>
      <c r="O32" s="107">
        <f t="shared" ref="O32:O37" si="6">B32-N32+1</f>
        <v>45076</v>
      </c>
      <c r="P32" s="108">
        <f t="shared" ref="P32:P36" si="7">O32+25</f>
        <v>45101</v>
      </c>
      <c r="Q32" s="70"/>
      <c r="R32" s="110"/>
    </row>
    <row r="33" spans="2:18">
      <c r="B33" s="21">
        <v>45097</v>
      </c>
      <c r="C33" s="30" t="s">
        <v>82</v>
      </c>
      <c r="D33" s="6">
        <v>5</v>
      </c>
      <c r="E33">
        <v>15</v>
      </c>
      <c r="F33">
        <v>15</v>
      </c>
      <c r="G33" s="7">
        <v>30</v>
      </c>
      <c r="K33" s="24">
        <v>1</v>
      </c>
      <c r="L33" s="24">
        <v>1</v>
      </c>
      <c r="M33" s="23">
        <v>4</v>
      </c>
      <c r="N33" s="106">
        <f t="shared" si="5"/>
        <v>2</v>
      </c>
      <c r="O33" s="107">
        <f t="shared" si="6"/>
        <v>45096</v>
      </c>
      <c r="P33" s="108">
        <f t="shared" si="7"/>
        <v>45121</v>
      </c>
      <c r="Q33" s="70"/>
      <c r="R33" s="110"/>
    </row>
    <row r="34" spans="2:19">
      <c r="B34" s="21">
        <v>45097</v>
      </c>
      <c r="C34" s="30" t="s">
        <v>82</v>
      </c>
      <c r="D34" s="6">
        <v>3</v>
      </c>
      <c r="H34">
        <v>34</v>
      </c>
      <c r="I34">
        <v>35</v>
      </c>
      <c r="J34" s="7">
        <v>34</v>
      </c>
      <c r="K34" s="24">
        <v>20</v>
      </c>
      <c r="L34" s="24">
        <v>21</v>
      </c>
      <c r="M34" s="24">
        <v>20</v>
      </c>
      <c r="N34" s="106">
        <f t="shared" si="5"/>
        <v>20</v>
      </c>
      <c r="O34" s="107">
        <f t="shared" si="6"/>
        <v>45078</v>
      </c>
      <c r="P34" s="108">
        <f t="shared" si="7"/>
        <v>45103</v>
      </c>
      <c r="Q34" s="70"/>
      <c r="R34" s="110"/>
      <c r="S34" t="s">
        <v>637</v>
      </c>
    </row>
    <row r="35" spans="2:19">
      <c r="B35" s="21">
        <v>45097</v>
      </c>
      <c r="C35" s="30" t="s">
        <v>82</v>
      </c>
      <c r="D35" s="6">
        <v>4</v>
      </c>
      <c r="H35">
        <v>33</v>
      </c>
      <c r="I35">
        <v>34</v>
      </c>
      <c r="J35" s="7">
        <v>32</v>
      </c>
      <c r="K35" s="24">
        <v>20</v>
      </c>
      <c r="L35" s="24">
        <v>20</v>
      </c>
      <c r="M35" s="24">
        <v>19</v>
      </c>
      <c r="N35" s="106">
        <f t="shared" si="5"/>
        <v>20</v>
      </c>
      <c r="O35" s="107">
        <f t="shared" si="6"/>
        <v>45078</v>
      </c>
      <c r="P35" s="108">
        <f t="shared" si="7"/>
        <v>45103</v>
      </c>
      <c r="Q35" s="70"/>
      <c r="R35" s="110"/>
      <c r="S35" t="s">
        <v>637</v>
      </c>
    </row>
    <row r="36" spans="2:19">
      <c r="B36" s="21">
        <v>45097</v>
      </c>
      <c r="C36" s="30" t="s">
        <v>82</v>
      </c>
      <c r="D36" s="6">
        <v>3</v>
      </c>
      <c r="E36">
        <v>90</v>
      </c>
      <c r="F36">
        <v>90</v>
      </c>
      <c r="G36" s="7">
        <v>90</v>
      </c>
      <c r="K36" s="24">
        <v>10</v>
      </c>
      <c r="L36" s="24">
        <v>10</v>
      </c>
      <c r="M36" s="24">
        <v>10</v>
      </c>
      <c r="N36" s="106">
        <f t="shared" si="5"/>
        <v>10</v>
      </c>
      <c r="O36" s="107">
        <f t="shared" si="6"/>
        <v>45088</v>
      </c>
      <c r="P36" s="108">
        <f t="shared" si="7"/>
        <v>45113</v>
      </c>
      <c r="Q36" s="70"/>
      <c r="R36" s="110"/>
      <c r="S36" t="s">
        <v>638</v>
      </c>
    </row>
    <row r="37" spans="1:20">
      <c r="A37" t="s">
        <v>102</v>
      </c>
      <c r="B37" s="21">
        <v>45100</v>
      </c>
      <c r="C37" s="31" t="s">
        <v>103</v>
      </c>
      <c r="K37" s="24"/>
      <c r="L37" s="24"/>
      <c r="M37" s="23"/>
      <c r="N37" s="109">
        <f t="shared" ref="N37:N108" si="8">ROUND((K37+L37+M37)/3,0)</f>
        <v>0</v>
      </c>
      <c r="O37" s="107">
        <f t="shared" si="6"/>
        <v>45101</v>
      </c>
      <c r="P37" s="108">
        <f t="shared" ref="P37:P108" si="9">O37+25</f>
        <v>45126</v>
      </c>
      <c r="Q37" s="70" t="s">
        <v>631</v>
      </c>
      <c r="R37" s="110"/>
      <c r="T37">
        <v>4.5</v>
      </c>
    </row>
    <row r="38" spans="1:20">
      <c r="A38" t="s">
        <v>104</v>
      </c>
      <c r="B38" s="21">
        <v>45100</v>
      </c>
      <c r="C38" s="31" t="s">
        <v>103</v>
      </c>
      <c r="K38" s="24"/>
      <c r="L38" s="24"/>
      <c r="M38" s="23"/>
      <c r="N38" s="109">
        <f>ROUND((K38+L38)/2,0)</f>
        <v>0</v>
      </c>
      <c r="O38" s="107">
        <f t="shared" ref="O38:O109" si="10">B38-N38+1</f>
        <v>45101</v>
      </c>
      <c r="P38" s="108">
        <f t="shared" si="9"/>
        <v>45126</v>
      </c>
      <c r="Q38" s="71" t="s">
        <v>639</v>
      </c>
      <c r="R38" s="110"/>
      <c r="T38">
        <v>4.5</v>
      </c>
    </row>
    <row r="39" spans="1:20">
      <c r="A39" t="s">
        <v>105</v>
      </c>
      <c r="B39" s="21">
        <v>45100</v>
      </c>
      <c r="C39" s="31" t="s">
        <v>103</v>
      </c>
      <c r="H39" t="s">
        <v>39</v>
      </c>
      <c r="K39" s="24">
        <v>24</v>
      </c>
      <c r="L39" s="24"/>
      <c r="M39" s="23"/>
      <c r="N39" s="106">
        <v>24</v>
      </c>
      <c r="O39" s="107">
        <f t="shared" si="10"/>
        <v>45077</v>
      </c>
      <c r="P39" s="108">
        <f t="shared" si="9"/>
        <v>45102</v>
      </c>
      <c r="Q39" s="70"/>
      <c r="R39" s="110"/>
      <c r="T39">
        <v>9</v>
      </c>
    </row>
    <row r="40" spans="1:20">
      <c r="A40" t="s">
        <v>106</v>
      </c>
      <c r="B40" s="21">
        <v>45100</v>
      </c>
      <c r="C40" s="31" t="s">
        <v>103</v>
      </c>
      <c r="K40" s="24"/>
      <c r="L40" s="24"/>
      <c r="M40" s="23"/>
      <c r="N40" s="109">
        <f t="shared" si="8"/>
        <v>0</v>
      </c>
      <c r="O40" s="107">
        <f t="shared" si="10"/>
        <v>45101</v>
      </c>
      <c r="P40" s="108">
        <f t="shared" si="9"/>
        <v>45126</v>
      </c>
      <c r="Q40" s="70" t="s">
        <v>625</v>
      </c>
      <c r="R40" s="110"/>
      <c r="T40">
        <v>4.5</v>
      </c>
    </row>
    <row r="41" spans="1:20">
      <c r="A41" t="s">
        <v>108</v>
      </c>
      <c r="B41" s="21">
        <v>45100</v>
      </c>
      <c r="C41" s="31" t="s">
        <v>103</v>
      </c>
      <c r="D41" s="6">
        <v>4</v>
      </c>
      <c r="H41">
        <v>32</v>
      </c>
      <c r="I41">
        <v>33</v>
      </c>
      <c r="J41" s="7">
        <v>30</v>
      </c>
      <c r="K41" s="24">
        <v>19</v>
      </c>
      <c r="L41" s="24">
        <v>19</v>
      </c>
      <c r="M41" s="24">
        <v>19</v>
      </c>
      <c r="N41" s="109">
        <f t="shared" si="8"/>
        <v>19</v>
      </c>
      <c r="O41" s="107">
        <f t="shared" si="10"/>
        <v>45082</v>
      </c>
      <c r="P41" s="108">
        <f t="shared" si="9"/>
        <v>45107</v>
      </c>
      <c r="Q41" s="70"/>
      <c r="R41" s="110"/>
      <c r="T41">
        <v>9</v>
      </c>
    </row>
    <row r="42" spans="1:20">
      <c r="A42" t="s">
        <v>110</v>
      </c>
      <c r="B42" s="21">
        <v>45100</v>
      </c>
      <c r="C42" s="31" t="s">
        <v>103</v>
      </c>
      <c r="K42" s="24"/>
      <c r="L42" s="24"/>
      <c r="M42" s="23"/>
      <c r="N42" s="109">
        <f t="shared" si="8"/>
        <v>0</v>
      </c>
      <c r="O42" s="107">
        <f t="shared" si="10"/>
        <v>45101</v>
      </c>
      <c r="P42" s="108">
        <f t="shared" si="9"/>
        <v>45126</v>
      </c>
      <c r="Q42" s="70" t="s">
        <v>633</v>
      </c>
      <c r="R42" s="110"/>
      <c r="T42">
        <v>4.5</v>
      </c>
    </row>
    <row r="43" spans="1:20">
      <c r="A43" t="s">
        <v>111</v>
      </c>
      <c r="B43" s="21">
        <v>45100</v>
      </c>
      <c r="C43" s="31" t="s">
        <v>103</v>
      </c>
      <c r="D43" s="6">
        <v>2</v>
      </c>
      <c r="H43">
        <v>29</v>
      </c>
      <c r="I43">
        <v>27</v>
      </c>
      <c r="K43" s="24">
        <v>18</v>
      </c>
      <c r="L43" s="24">
        <v>17</v>
      </c>
      <c r="M43" s="23"/>
      <c r="N43" s="109">
        <f>ROUND((K43+L43)/2,0)</f>
        <v>18</v>
      </c>
      <c r="O43" s="107">
        <f t="shared" si="10"/>
        <v>45083</v>
      </c>
      <c r="P43" s="108">
        <f t="shared" si="9"/>
        <v>45108</v>
      </c>
      <c r="Q43" s="70"/>
      <c r="R43" s="110"/>
      <c r="T43">
        <v>9</v>
      </c>
    </row>
    <row r="44" spans="1:20">
      <c r="A44" t="s">
        <v>113</v>
      </c>
      <c r="B44" s="21">
        <v>45100</v>
      </c>
      <c r="C44" s="31" t="s">
        <v>103</v>
      </c>
      <c r="H44" t="s">
        <v>17</v>
      </c>
      <c r="I44" t="s">
        <v>196</v>
      </c>
      <c r="K44" s="24">
        <v>26</v>
      </c>
      <c r="L44" s="24">
        <v>25</v>
      </c>
      <c r="M44" s="23"/>
      <c r="N44" s="109">
        <f>ROUND((K44+L44)/2,0)</f>
        <v>26</v>
      </c>
      <c r="O44" s="107">
        <f t="shared" si="10"/>
        <v>45075</v>
      </c>
      <c r="P44" s="108">
        <f t="shared" si="9"/>
        <v>45100</v>
      </c>
      <c r="Q44" s="70"/>
      <c r="R44" s="110"/>
      <c r="T44">
        <v>9</v>
      </c>
    </row>
    <row r="45" spans="1:20">
      <c r="A45" t="s">
        <v>114</v>
      </c>
      <c r="B45" s="21">
        <v>45100</v>
      </c>
      <c r="C45" s="31" t="s">
        <v>103</v>
      </c>
      <c r="K45" s="24"/>
      <c r="L45" s="24"/>
      <c r="M45" s="23"/>
      <c r="N45" s="109">
        <f t="shared" si="8"/>
        <v>0</v>
      </c>
      <c r="O45" s="107">
        <f t="shared" si="10"/>
        <v>45101</v>
      </c>
      <c r="P45" s="108">
        <f t="shared" si="9"/>
        <v>45126</v>
      </c>
      <c r="Q45" s="70" t="s">
        <v>624</v>
      </c>
      <c r="R45" s="110"/>
      <c r="T45">
        <v>4.5</v>
      </c>
    </row>
    <row r="46" spans="1:20">
      <c r="A46" t="s">
        <v>115</v>
      </c>
      <c r="B46" s="21">
        <v>45100</v>
      </c>
      <c r="C46" s="31" t="s">
        <v>103</v>
      </c>
      <c r="K46" s="24"/>
      <c r="L46" s="24"/>
      <c r="M46" s="23"/>
      <c r="N46" s="109">
        <f t="shared" si="8"/>
        <v>0</v>
      </c>
      <c r="O46" s="107">
        <f t="shared" si="10"/>
        <v>45101</v>
      </c>
      <c r="P46" s="108">
        <f t="shared" si="9"/>
        <v>45126</v>
      </c>
      <c r="Q46" s="70" t="s">
        <v>631</v>
      </c>
      <c r="R46" s="110"/>
      <c r="T46">
        <v>4.5</v>
      </c>
    </row>
    <row r="47" spans="1:20">
      <c r="A47" t="s">
        <v>116</v>
      </c>
      <c r="B47" s="21">
        <v>45100</v>
      </c>
      <c r="C47" s="31" t="s">
        <v>103</v>
      </c>
      <c r="K47" s="24"/>
      <c r="L47" s="24"/>
      <c r="M47" s="23"/>
      <c r="N47" s="109">
        <f t="shared" si="8"/>
        <v>0</v>
      </c>
      <c r="O47" s="107">
        <f t="shared" si="10"/>
        <v>45101</v>
      </c>
      <c r="P47" s="108">
        <f t="shared" si="9"/>
        <v>45126</v>
      </c>
      <c r="Q47" s="70" t="s">
        <v>624</v>
      </c>
      <c r="R47" s="110"/>
      <c r="T47">
        <v>4.5</v>
      </c>
    </row>
    <row r="48" spans="1:20">
      <c r="A48" t="s">
        <v>117</v>
      </c>
      <c r="B48" s="21">
        <v>45100</v>
      </c>
      <c r="C48" s="31" t="s">
        <v>103</v>
      </c>
      <c r="K48" s="24"/>
      <c r="L48" s="24"/>
      <c r="M48" s="23"/>
      <c r="N48" s="109">
        <f t="shared" si="8"/>
        <v>0</v>
      </c>
      <c r="O48" s="107">
        <f t="shared" si="10"/>
        <v>45101</v>
      </c>
      <c r="P48" s="108">
        <f t="shared" si="9"/>
        <v>45126</v>
      </c>
      <c r="Q48" s="72" t="s">
        <v>624</v>
      </c>
      <c r="R48" s="112"/>
      <c r="T48">
        <v>4.5</v>
      </c>
    </row>
    <row r="49" spans="1:20">
      <c r="A49" t="s">
        <v>118</v>
      </c>
      <c r="B49" s="21">
        <v>45100</v>
      </c>
      <c r="C49" s="31" t="s">
        <v>103</v>
      </c>
      <c r="K49" s="24"/>
      <c r="L49" s="24"/>
      <c r="M49" s="23"/>
      <c r="N49" s="109">
        <v>24</v>
      </c>
      <c r="O49" s="107">
        <f t="shared" si="10"/>
        <v>45077</v>
      </c>
      <c r="P49" s="108">
        <f t="shared" si="9"/>
        <v>45102</v>
      </c>
      <c r="Q49" s="72" t="s">
        <v>633</v>
      </c>
      <c r="R49" s="112"/>
      <c r="T49">
        <v>4.5</v>
      </c>
    </row>
    <row r="50" spans="1:20">
      <c r="A50" t="s">
        <v>119</v>
      </c>
      <c r="B50" s="21">
        <v>45100</v>
      </c>
      <c r="C50" s="31" t="s">
        <v>103</v>
      </c>
      <c r="K50" s="24"/>
      <c r="L50" s="24"/>
      <c r="M50" s="23"/>
      <c r="N50" s="109">
        <f t="shared" si="8"/>
        <v>0</v>
      </c>
      <c r="O50" s="107">
        <f t="shared" si="10"/>
        <v>45101</v>
      </c>
      <c r="P50" s="108">
        <f t="shared" si="9"/>
        <v>45126</v>
      </c>
      <c r="Q50" s="72" t="s">
        <v>631</v>
      </c>
      <c r="R50" s="112"/>
      <c r="T50">
        <v>4.5</v>
      </c>
    </row>
    <row r="51" spans="1:20">
      <c r="A51" t="s">
        <v>120</v>
      </c>
      <c r="B51" s="21">
        <v>45100</v>
      </c>
      <c r="C51" s="31" t="s">
        <v>103</v>
      </c>
      <c r="K51" s="24"/>
      <c r="L51" s="24"/>
      <c r="M51" s="23"/>
      <c r="N51" s="109">
        <f t="shared" si="8"/>
        <v>0</v>
      </c>
      <c r="O51" s="107">
        <f t="shared" si="10"/>
        <v>45101</v>
      </c>
      <c r="P51" s="108">
        <f t="shared" si="9"/>
        <v>45126</v>
      </c>
      <c r="Q51" s="72" t="s">
        <v>624</v>
      </c>
      <c r="R51" s="112"/>
      <c r="T51">
        <v>4.5</v>
      </c>
    </row>
    <row r="52" spans="1:20">
      <c r="A52" t="s">
        <v>122</v>
      </c>
      <c r="B52" s="21">
        <v>45100</v>
      </c>
      <c r="C52" s="31" t="s">
        <v>103</v>
      </c>
      <c r="K52" s="24"/>
      <c r="L52" s="24"/>
      <c r="M52" s="23"/>
      <c r="N52" s="109">
        <v>24</v>
      </c>
      <c r="O52" s="107">
        <f t="shared" si="10"/>
        <v>45077</v>
      </c>
      <c r="P52" s="108">
        <f t="shared" si="9"/>
        <v>45102</v>
      </c>
      <c r="Q52" s="72" t="s">
        <v>633</v>
      </c>
      <c r="R52" s="112"/>
      <c r="T52">
        <v>4.5</v>
      </c>
    </row>
    <row r="53" spans="1:20">
      <c r="A53" t="s">
        <v>123</v>
      </c>
      <c r="B53" s="21">
        <v>45100</v>
      </c>
      <c r="C53" s="31" t="s">
        <v>103</v>
      </c>
      <c r="K53" s="24"/>
      <c r="L53" s="24"/>
      <c r="M53" s="23"/>
      <c r="N53" s="109">
        <f t="shared" si="8"/>
        <v>0</v>
      </c>
      <c r="O53" s="107">
        <f t="shared" si="10"/>
        <v>45101</v>
      </c>
      <c r="P53" s="108">
        <f t="shared" si="9"/>
        <v>45126</v>
      </c>
      <c r="Q53" s="72" t="s">
        <v>631</v>
      </c>
      <c r="R53" s="112"/>
      <c r="T53">
        <v>4.5</v>
      </c>
    </row>
    <row r="54" spans="1:20">
      <c r="A54" t="s">
        <v>124</v>
      </c>
      <c r="B54" s="21">
        <v>45100</v>
      </c>
      <c r="C54" s="31" t="s">
        <v>103</v>
      </c>
      <c r="K54" s="24"/>
      <c r="L54" s="24"/>
      <c r="M54" s="23"/>
      <c r="N54" s="109">
        <f t="shared" si="8"/>
        <v>0</v>
      </c>
      <c r="O54" s="107">
        <f t="shared" si="10"/>
        <v>45101</v>
      </c>
      <c r="P54" s="108">
        <f t="shared" si="9"/>
        <v>45126</v>
      </c>
      <c r="Q54" s="72" t="s">
        <v>631</v>
      </c>
      <c r="R54" s="112"/>
      <c r="T54">
        <v>4.5</v>
      </c>
    </row>
    <row r="55" spans="1:20">
      <c r="A55" t="s">
        <v>125</v>
      </c>
      <c r="B55" s="21">
        <v>45100</v>
      </c>
      <c r="C55" s="31" t="s">
        <v>103</v>
      </c>
      <c r="K55" s="24"/>
      <c r="L55" s="24"/>
      <c r="M55" s="23"/>
      <c r="N55" s="109">
        <f>ROUND((K55+L55)/2,0)</f>
        <v>0</v>
      </c>
      <c r="O55" s="107">
        <f t="shared" si="10"/>
        <v>45101</v>
      </c>
      <c r="P55" s="108">
        <f t="shared" si="9"/>
        <v>45126</v>
      </c>
      <c r="Q55" s="72" t="s">
        <v>640</v>
      </c>
      <c r="R55" s="112"/>
      <c r="T55">
        <v>4.5</v>
      </c>
    </row>
    <row r="56" spans="1:20">
      <c r="A56" t="s">
        <v>127</v>
      </c>
      <c r="B56" s="21">
        <v>45100</v>
      </c>
      <c r="C56" s="31" t="s">
        <v>103</v>
      </c>
      <c r="D56" s="6">
        <v>4</v>
      </c>
      <c r="H56">
        <v>27</v>
      </c>
      <c r="I56">
        <v>26</v>
      </c>
      <c r="J56" s="7">
        <v>29</v>
      </c>
      <c r="K56" s="24">
        <v>17</v>
      </c>
      <c r="L56" s="24">
        <v>17</v>
      </c>
      <c r="M56" s="24">
        <v>18</v>
      </c>
      <c r="N56" s="109">
        <f t="shared" si="8"/>
        <v>17</v>
      </c>
      <c r="O56" s="107">
        <f t="shared" si="10"/>
        <v>45084</v>
      </c>
      <c r="P56" s="108">
        <f t="shared" si="9"/>
        <v>45109</v>
      </c>
      <c r="Q56" s="72"/>
      <c r="R56" s="112"/>
      <c r="T56">
        <v>9</v>
      </c>
    </row>
    <row r="57" spans="1:20">
      <c r="A57" t="s">
        <v>129</v>
      </c>
      <c r="B57" s="21">
        <v>45100</v>
      </c>
      <c r="C57" s="31" t="s">
        <v>103</v>
      </c>
      <c r="D57" s="6">
        <v>3</v>
      </c>
      <c r="H57">
        <v>20</v>
      </c>
      <c r="I57">
        <v>21</v>
      </c>
      <c r="J57" s="7">
        <v>27</v>
      </c>
      <c r="K57" s="24">
        <v>14</v>
      </c>
      <c r="L57" s="24">
        <v>15</v>
      </c>
      <c r="M57" s="24">
        <v>17</v>
      </c>
      <c r="N57" s="109">
        <f t="shared" si="8"/>
        <v>15</v>
      </c>
      <c r="O57" s="107">
        <f t="shared" si="10"/>
        <v>45086</v>
      </c>
      <c r="P57" s="108">
        <f t="shared" si="9"/>
        <v>45111</v>
      </c>
      <c r="Q57" s="72"/>
      <c r="R57" s="112"/>
      <c r="T57">
        <v>9</v>
      </c>
    </row>
    <row r="58" spans="1:20">
      <c r="A58" t="s">
        <v>131</v>
      </c>
      <c r="B58" s="21">
        <v>45100</v>
      </c>
      <c r="C58" s="31" t="s">
        <v>103</v>
      </c>
      <c r="K58" s="24"/>
      <c r="L58" s="24"/>
      <c r="M58" s="23"/>
      <c r="N58" s="109">
        <f t="shared" si="8"/>
        <v>0</v>
      </c>
      <c r="O58" s="107">
        <f t="shared" si="10"/>
        <v>45101</v>
      </c>
      <c r="P58" s="108">
        <f t="shared" si="9"/>
        <v>45126</v>
      </c>
      <c r="Q58" s="72" t="s">
        <v>625</v>
      </c>
      <c r="R58" s="112"/>
      <c r="T58">
        <v>4.5</v>
      </c>
    </row>
    <row r="59" spans="1:20">
      <c r="A59" t="s">
        <v>133</v>
      </c>
      <c r="B59" s="21">
        <v>45100</v>
      </c>
      <c r="C59" s="31" t="s">
        <v>103</v>
      </c>
      <c r="K59" s="24"/>
      <c r="L59" s="24"/>
      <c r="M59" s="23"/>
      <c r="N59" s="109">
        <f>ROUND((K59+L59)/2,0)</f>
        <v>0</v>
      </c>
      <c r="O59" s="107">
        <f t="shared" si="10"/>
        <v>45101</v>
      </c>
      <c r="P59" s="108">
        <f t="shared" si="9"/>
        <v>45126</v>
      </c>
      <c r="Q59" s="72" t="s">
        <v>631</v>
      </c>
      <c r="R59" s="112"/>
      <c r="T59">
        <v>4.5</v>
      </c>
    </row>
    <row r="60" spans="1:20">
      <c r="A60" t="s">
        <v>135</v>
      </c>
      <c r="B60" s="21">
        <v>45100</v>
      </c>
      <c r="C60" s="31" t="s">
        <v>103</v>
      </c>
      <c r="K60" s="24"/>
      <c r="L60" s="24"/>
      <c r="M60" s="23"/>
      <c r="N60" s="109">
        <f t="shared" si="8"/>
        <v>0</v>
      </c>
      <c r="O60" s="107">
        <f t="shared" si="10"/>
        <v>45101</v>
      </c>
      <c r="P60" s="108">
        <f t="shared" si="9"/>
        <v>45126</v>
      </c>
      <c r="Q60" s="95" t="s">
        <v>639</v>
      </c>
      <c r="R60" s="112"/>
      <c r="T60">
        <v>4.5</v>
      </c>
    </row>
    <row r="61" spans="1:20">
      <c r="A61" t="s">
        <v>137</v>
      </c>
      <c r="B61" s="21">
        <v>45100</v>
      </c>
      <c r="C61" s="31" t="s">
        <v>103</v>
      </c>
      <c r="K61" s="24"/>
      <c r="L61" s="24"/>
      <c r="M61" s="23"/>
      <c r="N61" s="109">
        <f t="shared" si="8"/>
        <v>0</v>
      </c>
      <c r="O61" s="107">
        <f t="shared" si="10"/>
        <v>45101</v>
      </c>
      <c r="P61" s="108">
        <f t="shared" si="9"/>
        <v>45126</v>
      </c>
      <c r="Q61" s="70" t="s">
        <v>624</v>
      </c>
      <c r="R61" s="110"/>
      <c r="T61">
        <v>4.5</v>
      </c>
    </row>
    <row r="62" spans="1:20">
      <c r="A62" t="s">
        <v>138</v>
      </c>
      <c r="B62" s="21">
        <v>45100</v>
      </c>
      <c r="C62" s="31" t="s">
        <v>103</v>
      </c>
      <c r="K62" s="24"/>
      <c r="L62" s="24"/>
      <c r="M62" s="23"/>
      <c r="N62" s="109">
        <f t="shared" si="8"/>
        <v>0</v>
      </c>
      <c r="O62" s="107">
        <f t="shared" si="10"/>
        <v>45101</v>
      </c>
      <c r="P62" s="108">
        <f t="shared" si="9"/>
        <v>45126</v>
      </c>
      <c r="Q62" s="70" t="s">
        <v>624</v>
      </c>
      <c r="R62" s="110"/>
      <c r="T62">
        <v>4.5</v>
      </c>
    </row>
    <row r="63" spans="1:20">
      <c r="A63" t="s">
        <v>139</v>
      </c>
      <c r="B63" s="21">
        <v>45100</v>
      </c>
      <c r="C63" s="31" t="s">
        <v>103</v>
      </c>
      <c r="K63" s="24"/>
      <c r="L63" s="24"/>
      <c r="M63" s="23"/>
      <c r="N63" s="109">
        <v>25</v>
      </c>
      <c r="O63" s="107">
        <f t="shared" si="10"/>
        <v>45076</v>
      </c>
      <c r="P63" s="108">
        <f t="shared" si="9"/>
        <v>45101</v>
      </c>
      <c r="Q63" s="70" t="s">
        <v>633</v>
      </c>
      <c r="R63" s="110"/>
      <c r="T63">
        <v>4.5</v>
      </c>
    </row>
    <row r="64" spans="1:20">
      <c r="A64" t="s">
        <v>142</v>
      </c>
      <c r="B64" s="21">
        <v>45100</v>
      </c>
      <c r="C64" s="31" t="s">
        <v>103</v>
      </c>
      <c r="K64" s="24"/>
      <c r="L64" s="24"/>
      <c r="M64" s="23"/>
      <c r="N64" s="109">
        <f t="shared" si="8"/>
        <v>0</v>
      </c>
      <c r="O64" s="107">
        <f t="shared" si="10"/>
        <v>45101</v>
      </c>
      <c r="P64" s="108">
        <f t="shared" si="9"/>
        <v>45126</v>
      </c>
      <c r="Q64" s="70" t="s">
        <v>624</v>
      </c>
      <c r="R64" s="110"/>
      <c r="T64">
        <v>4.5</v>
      </c>
    </row>
    <row r="65" spans="1:20">
      <c r="A65" t="s">
        <v>143</v>
      </c>
      <c r="B65" s="21">
        <v>45100</v>
      </c>
      <c r="C65" s="31" t="s">
        <v>103</v>
      </c>
      <c r="D65" s="6">
        <v>5</v>
      </c>
      <c r="H65">
        <v>32</v>
      </c>
      <c r="I65">
        <v>28</v>
      </c>
      <c r="J65" s="7">
        <v>27</v>
      </c>
      <c r="K65" s="24">
        <v>19</v>
      </c>
      <c r="L65" s="24">
        <v>18</v>
      </c>
      <c r="M65" s="24">
        <v>17</v>
      </c>
      <c r="N65" s="109">
        <f t="shared" si="8"/>
        <v>18</v>
      </c>
      <c r="O65" s="107">
        <f t="shared" si="10"/>
        <v>45083</v>
      </c>
      <c r="P65" s="108">
        <f t="shared" si="9"/>
        <v>45108</v>
      </c>
      <c r="Q65" s="70"/>
      <c r="R65" s="110"/>
      <c r="T65">
        <v>9</v>
      </c>
    </row>
    <row r="66" spans="1:20">
      <c r="A66" t="s">
        <v>145</v>
      </c>
      <c r="B66" s="21">
        <v>45100</v>
      </c>
      <c r="C66" s="31" t="s">
        <v>103</v>
      </c>
      <c r="K66" s="24"/>
      <c r="L66" s="24"/>
      <c r="M66" s="23"/>
      <c r="N66" s="109">
        <f t="shared" si="8"/>
        <v>0</v>
      </c>
      <c r="O66" s="107">
        <f t="shared" si="10"/>
        <v>45101</v>
      </c>
      <c r="P66" s="108">
        <f t="shared" si="9"/>
        <v>45126</v>
      </c>
      <c r="Q66" s="70" t="s">
        <v>635</v>
      </c>
      <c r="R66" s="110"/>
      <c r="T66">
        <v>4.5</v>
      </c>
    </row>
    <row r="67" spans="1:20">
      <c r="A67" t="s">
        <v>146</v>
      </c>
      <c r="B67" s="21">
        <v>45100</v>
      </c>
      <c r="C67" s="31" t="s">
        <v>103</v>
      </c>
      <c r="K67" s="24"/>
      <c r="L67" s="24"/>
      <c r="M67" s="23"/>
      <c r="N67" s="109">
        <f t="shared" si="8"/>
        <v>0</v>
      </c>
      <c r="O67" s="107">
        <f t="shared" si="10"/>
        <v>45101</v>
      </c>
      <c r="P67" s="108">
        <f t="shared" si="9"/>
        <v>45126</v>
      </c>
      <c r="Q67" s="70" t="s">
        <v>624</v>
      </c>
      <c r="R67" s="110"/>
      <c r="T67">
        <v>4.5</v>
      </c>
    </row>
    <row r="68" spans="1:20">
      <c r="A68" t="s">
        <v>147</v>
      </c>
      <c r="B68" s="21">
        <v>45100</v>
      </c>
      <c r="C68" s="31" t="s">
        <v>103</v>
      </c>
      <c r="K68" s="24"/>
      <c r="L68" s="24"/>
      <c r="M68" s="23"/>
      <c r="N68" s="109">
        <f t="shared" si="8"/>
        <v>0</v>
      </c>
      <c r="O68" s="107">
        <f t="shared" si="10"/>
        <v>45101</v>
      </c>
      <c r="P68" s="108">
        <f t="shared" si="9"/>
        <v>45126</v>
      </c>
      <c r="Q68" s="70" t="s">
        <v>624</v>
      </c>
      <c r="R68" s="110"/>
      <c r="T68">
        <v>4.5</v>
      </c>
    </row>
    <row r="69" spans="1:23">
      <c r="A69" t="s">
        <v>148</v>
      </c>
      <c r="B69" s="21">
        <v>45100</v>
      </c>
      <c r="C69" s="31" t="s">
        <v>103</v>
      </c>
      <c r="D69" s="6">
        <v>1</v>
      </c>
      <c r="H69" s="5" t="s">
        <v>641</v>
      </c>
      <c r="I69" s="5"/>
      <c r="K69" s="24"/>
      <c r="L69" s="24"/>
      <c r="M69" s="23"/>
      <c r="N69" s="109">
        <v>19</v>
      </c>
      <c r="O69" s="107">
        <f t="shared" si="10"/>
        <v>45082</v>
      </c>
      <c r="P69" s="108">
        <f t="shared" si="9"/>
        <v>45107</v>
      </c>
      <c r="Q69" s="70"/>
      <c r="R69" s="110"/>
      <c r="S69" s="5" t="s">
        <v>642</v>
      </c>
      <c r="T69" s="5">
        <v>0</v>
      </c>
      <c r="U69" s="94"/>
      <c r="V69" s="94"/>
      <c r="W69" s="94"/>
    </row>
    <row r="70" spans="1:20">
      <c r="A70" t="s">
        <v>151</v>
      </c>
      <c r="B70" s="21">
        <v>45100</v>
      </c>
      <c r="C70" s="31" t="s">
        <v>103</v>
      </c>
      <c r="D70" s="6">
        <v>2</v>
      </c>
      <c r="H70">
        <v>41</v>
      </c>
      <c r="I70">
        <v>36</v>
      </c>
      <c r="K70" s="24">
        <v>23</v>
      </c>
      <c r="L70" s="24">
        <v>21</v>
      </c>
      <c r="M70" s="23"/>
      <c r="N70" s="109">
        <f>ROUND((K70+L70)/2,0)</f>
        <v>22</v>
      </c>
      <c r="O70" s="107">
        <f t="shared" si="10"/>
        <v>45079</v>
      </c>
      <c r="P70" s="108">
        <f t="shared" si="9"/>
        <v>45104</v>
      </c>
      <c r="Q70" s="70"/>
      <c r="R70" s="110"/>
      <c r="T70">
        <v>9</v>
      </c>
    </row>
    <row r="71" spans="1:20">
      <c r="A71" t="s">
        <v>152</v>
      </c>
      <c r="B71" s="21">
        <v>45100</v>
      </c>
      <c r="C71" s="31" t="s">
        <v>103</v>
      </c>
      <c r="D71" s="6">
        <v>3</v>
      </c>
      <c r="H71">
        <v>36</v>
      </c>
      <c r="I71">
        <v>39</v>
      </c>
      <c r="J71" s="7">
        <v>39</v>
      </c>
      <c r="K71" s="24">
        <v>21</v>
      </c>
      <c r="L71" s="24">
        <v>22</v>
      </c>
      <c r="M71" s="24">
        <v>22</v>
      </c>
      <c r="N71" s="109">
        <f t="shared" si="8"/>
        <v>22</v>
      </c>
      <c r="O71" s="107">
        <f t="shared" si="10"/>
        <v>45079</v>
      </c>
      <c r="P71" s="108">
        <f t="shared" si="9"/>
        <v>45104</v>
      </c>
      <c r="Q71" s="70"/>
      <c r="R71" s="110"/>
      <c r="T71">
        <v>9</v>
      </c>
    </row>
    <row r="72" spans="1:20">
      <c r="A72" t="s">
        <v>153</v>
      </c>
      <c r="B72" s="21">
        <v>45100</v>
      </c>
      <c r="C72" s="31" t="s">
        <v>103</v>
      </c>
      <c r="D72" s="6">
        <v>4</v>
      </c>
      <c r="H72" t="s">
        <v>39</v>
      </c>
      <c r="K72" s="24"/>
      <c r="L72" s="24"/>
      <c r="M72" s="23">
        <v>24</v>
      </c>
      <c r="N72" s="109">
        <v>24</v>
      </c>
      <c r="O72" s="107">
        <f t="shared" si="10"/>
        <v>45077</v>
      </c>
      <c r="P72" s="108">
        <f t="shared" si="9"/>
        <v>45102</v>
      </c>
      <c r="Q72" s="70"/>
      <c r="R72" s="110"/>
      <c r="T72">
        <v>9</v>
      </c>
    </row>
    <row r="73" spans="1:20">
      <c r="A73" t="s">
        <v>154</v>
      </c>
      <c r="B73" s="21">
        <v>45100</v>
      </c>
      <c r="C73" s="31" t="s">
        <v>103</v>
      </c>
      <c r="K73" s="24"/>
      <c r="L73" s="24"/>
      <c r="M73" s="23"/>
      <c r="N73" s="109">
        <f t="shared" si="8"/>
        <v>0</v>
      </c>
      <c r="O73" s="107">
        <f t="shared" si="10"/>
        <v>45101</v>
      </c>
      <c r="P73" s="108">
        <f t="shared" si="9"/>
        <v>45126</v>
      </c>
      <c r="Q73" s="70" t="s">
        <v>625</v>
      </c>
      <c r="R73" s="110"/>
      <c r="T73">
        <v>4.5</v>
      </c>
    </row>
    <row r="74" spans="1:20">
      <c r="A74" t="s">
        <v>156</v>
      </c>
      <c r="B74" s="21">
        <v>45100</v>
      </c>
      <c r="C74" s="31" t="s">
        <v>103</v>
      </c>
      <c r="K74" s="24"/>
      <c r="L74" s="24"/>
      <c r="M74" s="23"/>
      <c r="N74" s="109">
        <f t="shared" si="8"/>
        <v>0</v>
      </c>
      <c r="O74" s="107">
        <f t="shared" si="10"/>
        <v>45101</v>
      </c>
      <c r="P74" s="108">
        <f t="shared" si="9"/>
        <v>45126</v>
      </c>
      <c r="Q74" s="70" t="s">
        <v>624</v>
      </c>
      <c r="R74" s="110"/>
      <c r="T74">
        <v>4.5</v>
      </c>
    </row>
    <row r="75" spans="1:20">
      <c r="A75" t="s">
        <v>157</v>
      </c>
      <c r="B75" s="21">
        <v>45100</v>
      </c>
      <c r="C75" s="31" t="s">
        <v>103</v>
      </c>
      <c r="K75" s="24"/>
      <c r="L75" s="24"/>
      <c r="M75" s="23"/>
      <c r="N75" s="109">
        <f t="shared" si="8"/>
        <v>0</v>
      </c>
      <c r="O75" s="107">
        <f t="shared" si="10"/>
        <v>45101</v>
      </c>
      <c r="P75" s="108">
        <f t="shared" si="9"/>
        <v>45126</v>
      </c>
      <c r="Q75" s="71" t="s">
        <v>639</v>
      </c>
      <c r="R75" s="110"/>
      <c r="T75">
        <v>4.5</v>
      </c>
    </row>
    <row r="76" spans="1:20">
      <c r="A76" t="s">
        <v>159</v>
      </c>
      <c r="B76" s="21">
        <v>45100</v>
      </c>
      <c r="C76" s="31" t="s">
        <v>103</v>
      </c>
      <c r="D76" s="6">
        <v>5</v>
      </c>
      <c r="H76">
        <v>41</v>
      </c>
      <c r="I76">
        <v>40</v>
      </c>
      <c r="J76" s="7">
        <v>42</v>
      </c>
      <c r="K76" s="24">
        <v>23</v>
      </c>
      <c r="L76" s="24">
        <v>22</v>
      </c>
      <c r="M76" s="24">
        <v>23</v>
      </c>
      <c r="N76" s="109">
        <f t="shared" si="8"/>
        <v>23</v>
      </c>
      <c r="O76" s="107">
        <f t="shared" si="10"/>
        <v>45078</v>
      </c>
      <c r="P76" s="108">
        <f t="shared" si="9"/>
        <v>45103</v>
      </c>
      <c r="Q76" s="70"/>
      <c r="R76" s="110"/>
      <c r="T76">
        <v>9</v>
      </c>
    </row>
    <row r="77" s="3" customFormat="1" spans="1:20">
      <c r="A77" s="3" t="s">
        <v>627</v>
      </c>
      <c r="B77" s="26"/>
      <c r="C77" s="27"/>
      <c r="D77" s="28"/>
      <c r="G77" s="29"/>
      <c r="J77" s="29"/>
      <c r="K77" s="42"/>
      <c r="L77" s="42"/>
      <c r="M77" s="29"/>
      <c r="T77" s="3">
        <f>SUM(T37:T76)</f>
        <v>225</v>
      </c>
    </row>
    <row r="78" spans="2:18">
      <c r="B78" s="21">
        <v>45100</v>
      </c>
      <c r="C78" s="31" t="s">
        <v>103</v>
      </c>
      <c r="D78" s="6">
        <v>5</v>
      </c>
      <c r="E78">
        <v>15</v>
      </c>
      <c r="F78">
        <v>10</v>
      </c>
      <c r="G78" s="7">
        <v>0</v>
      </c>
      <c r="K78" s="24">
        <v>1</v>
      </c>
      <c r="L78" s="24">
        <v>1</v>
      </c>
      <c r="M78" s="23">
        <v>0</v>
      </c>
      <c r="N78" s="109">
        <f t="shared" ref="N78:N81" si="11">ROUND((K78+L78+M78)/3,0)</f>
        <v>1</v>
      </c>
      <c r="O78" s="107">
        <f t="shared" ref="O78:O81" si="12">B78-N78+1</f>
        <v>45100</v>
      </c>
      <c r="P78" s="108">
        <f t="shared" ref="P78:P81" si="13">O78+25</f>
        <v>45125</v>
      </c>
      <c r="Q78" s="70"/>
      <c r="R78" s="110"/>
    </row>
    <row r="79" spans="2:19">
      <c r="B79" s="21">
        <v>45101</v>
      </c>
      <c r="C79" s="31" t="s">
        <v>103</v>
      </c>
      <c r="D79" s="6">
        <v>4</v>
      </c>
      <c r="H79">
        <v>24</v>
      </c>
      <c r="I79">
        <v>23</v>
      </c>
      <c r="J79" s="7">
        <v>24</v>
      </c>
      <c r="K79" s="24">
        <v>16</v>
      </c>
      <c r="L79" s="24">
        <v>16</v>
      </c>
      <c r="M79" s="24">
        <v>16</v>
      </c>
      <c r="N79" s="109">
        <f t="shared" si="11"/>
        <v>16</v>
      </c>
      <c r="O79" s="107">
        <f t="shared" si="12"/>
        <v>45086</v>
      </c>
      <c r="P79" s="108">
        <f t="shared" si="13"/>
        <v>45111</v>
      </c>
      <c r="Q79" s="70"/>
      <c r="R79" s="110"/>
      <c r="S79" t="s">
        <v>643</v>
      </c>
    </row>
    <row r="80" spans="2:19">
      <c r="B80" s="21">
        <v>45102</v>
      </c>
      <c r="C80" s="31" t="s">
        <v>103</v>
      </c>
      <c r="D80" s="6">
        <v>3</v>
      </c>
      <c r="H80">
        <v>41</v>
      </c>
      <c r="I80">
        <v>41</v>
      </c>
      <c r="J80" s="7">
        <v>38</v>
      </c>
      <c r="K80" s="24">
        <v>23</v>
      </c>
      <c r="L80" s="24">
        <v>23</v>
      </c>
      <c r="M80" s="24">
        <v>22</v>
      </c>
      <c r="N80" s="109">
        <f t="shared" si="11"/>
        <v>23</v>
      </c>
      <c r="O80" s="107">
        <f t="shared" si="12"/>
        <v>45080</v>
      </c>
      <c r="P80" s="108">
        <f t="shared" si="13"/>
        <v>45105</v>
      </c>
      <c r="Q80" s="70"/>
      <c r="R80" s="110"/>
      <c r="S80" t="s">
        <v>643</v>
      </c>
    </row>
    <row r="81" spans="2:18">
      <c r="B81" s="21">
        <v>45103</v>
      </c>
      <c r="C81" s="31" t="s">
        <v>103</v>
      </c>
      <c r="D81" s="6">
        <v>3</v>
      </c>
      <c r="H81">
        <v>34</v>
      </c>
      <c r="I81">
        <v>35</v>
      </c>
      <c r="J81" s="7">
        <v>33</v>
      </c>
      <c r="K81" s="24">
        <v>20</v>
      </c>
      <c r="L81" s="24">
        <v>21</v>
      </c>
      <c r="M81" s="24">
        <v>20</v>
      </c>
      <c r="N81" s="109">
        <f t="shared" si="11"/>
        <v>20</v>
      </c>
      <c r="O81" s="107">
        <f t="shared" si="12"/>
        <v>45084</v>
      </c>
      <c r="P81" s="108">
        <f t="shared" si="13"/>
        <v>45109</v>
      </c>
      <c r="Q81" s="70"/>
      <c r="R81" s="110"/>
    </row>
    <row r="82" spans="2:18">
      <c r="B82" s="21">
        <v>45104</v>
      </c>
      <c r="C82" s="31" t="s">
        <v>103</v>
      </c>
      <c r="K82" s="24"/>
      <c r="L82" s="24"/>
      <c r="M82" s="23"/>
      <c r="N82" s="109"/>
      <c r="O82" s="107"/>
      <c r="P82" s="108"/>
      <c r="Q82" s="70" t="s">
        <v>631</v>
      </c>
      <c r="R82" s="110"/>
    </row>
    <row r="83" spans="2:18">
      <c r="B83" s="21">
        <v>45105</v>
      </c>
      <c r="C83" s="31" t="s">
        <v>103</v>
      </c>
      <c r="K83" s="24"/>
      <c r="L83" s="24"/>
      <c r="M83" s="23"/>
      <c r="N83" s="109"/>
      <c r="O83" s="107"/>
      <c r="P83" s="108"/>
      <c r="Q83" s="70" t="s">
        <v>625</v>
      </c>
      <c r="R83" s="110"/>
    </row>
    <row r="84" spans="2:18">
      <c r="B84" s="21">
        <v>45106</v>
      </c>
      <c r="C84" s="31" t="s">
        <v>103</v>
      </c>
      <c r="K84" s="24"/>
      <c r="L84" s="24"/>
      <c r="M84" s="23"/>
      <c r="N84" s="109"/>
      <c r="O84" s="107"/>
      <c r="P84" s="108"/>
      <c r="Q84" s="70" t="s">
        <v>631</v>
      </c>
      <c r="R84" s="110"/>
    </row>
    <row r="85" spans="1:20">
      <c r="A85" t="s">
        <v>160</v>
      </c>
      <c r="B85" s="21">
        <v>45100</v>
      </c>
      <c r="C85" s="52" t="s">
        <v>161</v>
      </c>
      <c r="K85" s="24"/>
      <c r="L85" s="24"/>
      <c r="M85" s="23"/>
      <c r="N85" s="109">
        <f t="shared" si="8"/>
        <v>0</v>
      </c>
      <c r="O85" s="107">
        <f t="shared" si="10"/>
        <v>45101</v>
      </c>
      <c r="P85" s="108">
        <f t="shared" si="9"/>
        <v>45126</v>
      </c>
      <c r="Q85" s="70" t="s">
        <v>624</v>
      </c>
      <c r="R85" s="110"/>
      <c r="T85">
        <v>4.5</v>
      </c>
    </row>
    <row r="86" spans="1:20">
      <c r="A86" t="s">
        <v>163</v>
      </c>
      <c r="B86" s="21">
        <v>45100</v>
      </c>
      <c r="C86" s="52" t="s">
        <v>161</v>
      </c>
      <c r="K86" s="24"/>
      <c r="L86" s="24"/>
      <c r="M86" s="23"/>
      <c r="N86" s="109">
        <f t="shared" si="8"/>
        <v>0</v>
      </c>
      <c r="O86" s="107">
        <f t="shared" si="10"/>
        <v>45101</v>
      </c>
      <c r="P86" s="108">
        <f t="shared" si="9"/>
        <v>45126</v>
      </c>
      <c r="Q86" s="70" t="s">
        <v>625</v>
      </c>
      <c r="R86" s="110"/>
      <c r="T86">
        <v>4.5</v>
      </c>
    </row>
    <row r="87" spans="1:20">
      <c r="A87" t="s">
        <v>164</v>
      </c>
      <c r="B87" s="21">
        <v>45100</v>
      </c>
      <c r="C87" s="52" t="s">
        <v>161</v>
      </c>
      <c r="K87" s="24"/>
      <c r="L87" s="24"/>
      <c r="M87" s="23"/>
      <c r="N87" s="109">
        <f t="shared" si="8"/>
        <v>0</v>
      </c>
      <c r="O87" s="107">
        <f t="shared" si="10"/>
        <v>45101</v>
      </c>
      <c r="P87" s="108">
        <f t="shared" si="9"/>
        <v>45126</v>
      </c>
      <c r="Q87" s="70" t="s">
        <v>625</v>
      </c>
      <c r="R87" s="110"/>
      <c r="T87">
        <v>4.5</v>
      </c>
    </row>
    <row r="88" spans="1:20">
      <c r="A88" t="s">
        <v>166</v>
      </c>
      <c r="B88" s="21">
        <v>45100</v>
      </c>
      <c r="C88" s="52" t="s">
        <v>161</v>
      </c>
      <c r="K88" s="24"/>
      <c r="L88" s="24"/>
      <c r="M88" s="23"/>
      <c r="N88" s="109">
        <f t="shared" si="8"/>
        <v>0</v>
      </c>
      <c r="O88" s="107">
        <f t="shared" si="10"/>
        <v>45101</v>
      </c>
      <c r="P88" s="108">
        <f t="shared" si="9"/>
        <v>45126</v>
      </c>
      <c r="Q88" s="70" t="s">
        <v>631</v>
      </c>
      <c r="R88" s="110"/>
      <c r="T88">
        <v>4.5</v>
      </c>
    </row>
    <row r="89" spans="1:20">
      <c r="A89" t="s">
        <v>168</v>
      </c>
      <c r="B89" s="21">
        <v>45100</v>
      </c>
      <c r="C89" s="52" t="s">
        <v>161</v>
      </c>
      <c r="D89" s="6">
        <v>1</v>
      </c>
      <c r="H89">
        <v>16</v>
      </c>
      <c r="K89" s="24">
        <v>13</v>
      </c>
      <c r="L89" s="24"/>
      <c r="M89" s="23"/>
      <c r="N89" s="109">
        <v>13</v>
      </c>
      <c r="O89" s="107">
        <f t="shared" si="10"/>
        <v>45088</v>
      </c>
      <c r="P89" s="108">
        <f t="shared" si="9"/>
        <v>45113</v>
      </c>
      <c r="Q89" s="70"/>
      <c r="R89" s="110"/>
      <c r="T89">
        <f>B89-'Мечение-1'!B70</f>
        <v>9</v>
      </c>
    </row>
    <row r="90" spans="1:20">
      <c r="A90" t="s">
        <v>170</v>
      </c>
      <c r="B90" s="21">
        <v>45100</v>
      </c>
      <c r="C90" s="52" t="s">
        <v>161</v>
      </c>
      <c r="K90" s="24"/>
      <c r="L90" s="24"/>
      <c r="M90" s="23"/>
      <c r="N90" s="109">
        <f t="shared" si="8"/>
        <v>0</v>
      </c>
      <c r="O90" s="107">
        <f t="shared" si="10"/>
        <v>45101</v>
      </c>
      <c r="P90" s="108">
        <f t="shared" si="9"/>
        <v>45126</v>
      </c>
      <c r="Q90" s="70" t="s">
        <v>624</v>
      </c>
      <c r="R90" s="110"/>
      <c r="T90">
        <v>4.5</v>
      </c>
    </row>
    <row r="91" spans="1:20">
      <c r="A91" t="s">
        <v>171</v>
      </c>
      <c r="B91" s="21">
        <v>45100</v>
      </c>
      <c r="C91" s="52" t="s">
        <v>161</v>
      </c>
      <c r="K91" s="24"/>
      <c r="L91" s="24"/>
      <c r="M91" s="23"/>
      <c r="N91" s="109">
        <f t="shared" si="8"/>
        <v>0</v>
      </c>
      <c r="O91" s="107">
        <f t="shared" si="10"/>
        <v>45101</v>
      </c>
      <c r="P91" s="108">
        <f t="shared" si="9"/>
        <v>45126</v>
      </c>
      <c r="Q91" s="70" t="s">
        <v>624</v>
      </c>
      <c r="R91" s="110"/>
      <c r="T91">
        <v>4.5</v>
      </c>
    </row>
    <row r="92" spans="1:20">
      <c r="A92" t="s">
        <v>172</v>
      </c>
      <c r="B92" s="21">
        <v>45100</v>
      </c>
      <c r="C92" s="52" t="s">
        <v>161</v>
      </c>
      <c r="K92" s="24"/>
      <c r="L92" s="24"/>
      <c r="M92" s="23"/>
      <c r="N92" s="109">
        <f t="shared" si="8"/>
        <v>0</v>
      </c>
      <c r="O92" s="107">
        <f t="shared" si="10"/>
        <v>45101</v>
      </c>
      <c r="P92" s="108">
        <f t="shared" si="9"/>
        <v>45126</v>
      </c>
      <c r="Q92" s="70" t="s">
        <v>625</v>
      </c>
      <c r="R92" s="110"/>
      <c r="T92">
        <v>4.5</v>
      </c>
    </row>
    <row r="93" spans="1:20">
      <c r="A93" t="s">
        <v>173</v>
      </c>
      <c r="B93" s="21">
        <v>45100</v>
      </c>
      <c r="C93" s="52" t="s">
        <v>161</v>
      </c>
      <c r="K93" s="24"/>
      <c r="L93" s="24"/>
      <c r="M93" s="23"/>
      <c r="N93" s="109">
        <f t="shared" si="8"/>
        <v>0</v>
      </c>
      <c r="O93" s="107">
        <f t="shared" si="10"/>
        <v>45101</v>
      </c>
      <c r="P93" s="108">
        <f t="shared" si="9"/>
        <v>45126</v>
      </c>
      <c r="Q93" s="70" t="s">
        <v>625</v>
      </c>
      <c r="R93" s="110"/>
      <c r="T93">
        <v>4.5</v>
      </c>
    </row>
    <row r="94" spans="1:20">
      <c r="A94" t="s">
        <v>174</v>
      </c>
      <c r="B94" s="21">
        <v>45100</v>
      </c>
      <c r="C94" s="52" t="s">
        <v>161</v>
      </c>
      <c r="K94" s="24"/>
      <c r="L94" s="24"/>
      <c r="M94" s="23"/>
      <c r="N94" s="109">
        <f t="shared" si="8"/>
        <v>0</v>
      </c>
      <c r="O94" s="107">
        <f t="shared" si="10"/>
        <v>45101</v>
      </c>
      <c r="P94" s="108">
        <f t="shared" si="9"/>
        <v>45126</v>
      </c>
      <c r="Q94" s="70" t="s">
        <v>631</v>
      </c>
      <c r="R94" s="110"/>
      <c r="T94">
        <v>4.5</v>
      </c>
    </row>
    <row r="95" spans="1:20">
      <c r="A95" t="s">
        <v>175</v>
      </c>
      <c r="B95" s="21">
        <v>45100</v>
      </c>
      <c r="C95" s="52" t="s">
        <v>161</v>
      </c>
      <c r="K95" s="24"/>
      <c r="L95" s="24"/>
      <c r="M95" s="23"/>
      <c r="N95" s="109">
        <v>24</v>
      </c>
      <c r="O95" s="107">
        <f t="shared" si="10"/>
        <v>45077</v>
      </c>
      <c r="P95" s="108">
        <f t="shared" si="9"/>
        <v>45102</v>
      </c>
      <c r="Q95" s="70" t="s">
        <v>624</v>
      </c>
      <c r="R95" s="110"/>
      <c r="T95">
        <v>4.5</v>
      </c>
    </row>
    <row r="96" spans="1:20">
      <c r="A96" t="s">
        <v>177</v>
      </c>
      <c r="B96" s="21">
        <v>45100</v>
      </c>
      <c r="C96" s="52" t="s">
        <v>161</v>
      </c>
      <c r="D96" s="6">
        <v>4</v>
      </c>
      <c r="H96">
        <v>29</v>
      </c>
      <c r="I96">
        <v>34</v>
      </c>
      <c r="J96" s="7">
        <v>32</v>
      </c>
      <c r="K96" s="24">
        <v>18</v>
      </c>
      <c r="L96" s="24">
        <v>20</v>
      </c>
      <c r="M96" s="24">
        <v>19</v>
      </c>
      <c r="N96" s="109">
        <f t="shared" si="8"/>
        <v>19</v>
      </c>
      <c r="O96" s="107">
        <f t="shared" si="10"/>
        <v>45082</v>
      </c>
      <c r="P96" s="108">
        <f t="shared" si="9"/>
        <v>45107</v>
      </c>
      <c r="Q96" s="70"/>
      <c r="R96" s="110"/>
      <c r="T96">
        <v>9</v>
      </c>
    </row>
    <row r="97" spans="1:20">
      <c r="A97" t="s">
        <v>178</v>
      </c>
      <c r="B97" s="21">
        <v>45100</v>
      </c>
      <c r="C97" s="52" t="s">
        <v>161</v>
      </c>
      <c r="K97" s="24"/>
      <c r="L97" s="24"/>
      <c r="M97" s="23"/>
      <c r="N97" s="109">
        <f t="shared" si="8"/>
        <v>0</v>
      </c>
      <c r="O97" s="107">
        <f t="shared" si="10"/>
        <v>45101</v>
      </c>
      <c r="P97" s="108">
        <f t="shared" si="9"/>
        <v>45126</v>
      </c>
      <c r="Q97" s="70" t="s">
        <v>635</v>
      </c>
      <c r="R97" s="110"/>
      <c r="T97">
        <v>4.5</v>
      </c>
    </row>
    <row r="98" spans="1:20">
      <c r="A98" t="s">
        <v>179</v>
      </c>
      <c r="B98" s="21">
        <v>45100</v>
      </c>
      <c r="C98" s="52" t="s">
        <v>161</v>
      </c>
      <c r="K98" s="24"/>
      <c r="L98" s="24"/>
      <c r="M98" s="23"/>
      <c r="N98" s="109">
        <f t="shared" si="8"/>
        <v>0</v>
      </c>
      <c r="O98" s="107">
        <f t="shared" si="10"/>
        <v>45101</v>
      </c>
      <c r="P98" s="108">
        <f t="shared" si="9"/>
        <v>45126</v>
      </c>
      <c r="Q98" s="70" t="s">
        <v>624</v>
      </c>
      <c r="R98" s="110"/>
      <c r="T98">
        <v>4.5</v>
      </c>
    </row>
    <row r="99" spans="1:20">
      <c r="A99" t="s">
        <v>180</v>
      </c>
      <c r="B99" s="21">
        <v>45100</v>
      </c>
      <c r="C99" s="52" t="s">
        <v>161</v>
      </c>
      <c r="K99" s="24"/>
      <c r="L99" s="24"/>
      <c r="M99" s="23"/>
      <c r="N99" s="109">
        <f t="shared" si="8"/>
        <v>0</v>
      </c>
      <c r="O99" s="107">
        <f t="shared" si="10"/>
        <v>45101</v>
      </c>
      <c r="P99" s="108">
        <f t="shared" si="9"/>
        <v>45126</v>
      </c>
      <c r="Q99" s="70" t="s">
        <v>624</v>
      </c>
      <c r="R99" s="110"/>
      <c r="T99">
        <v>4.5</v>
      </c>
    </row>
    <row r="100" spans="1:20">
      <c r="A100" t="s">
        <v>182</v>
      </c>
      <c r="B100" s="21">
        <v>45100</v>
      </c>
      <c r="C100" s="52" t="s">
        <v>161</v>
      </c>
      <c r="K100" s="24"/>
      <c r="L100" s="24"/>
      <c r="M100" s="23"/>
      <c r="N100" s="109">
        <f t="shared" si="8"/>
        <v>0</v>
      </c>
      <c r="O100" s="107">
        <f t="shared" si="10"/>
        <v>45101</v>
      </c>
      <c r="P100" s="108">
        <f t="shared" si="9"/>
        <v>45126</v>
      </c>
      <c r="Q100" s="70" t="s">
        <v>633</v>
      </c>
      <c r="R100" s="110"/>
      <c r="T100">
        <v>4.5</v>
      </c>
    </row>
    <row r="101" spans="1:20">
      <c r="A101" t="s">
        <v>183</v>
      </c>
      <c r="B101" s="21">
        <v>45100</v>
      </c>
      <c r="C101" s="52" t="s">
        <v>161</v>
      </c>
      <c r="K101" s="24"/>
      <c r="L101" s="24"/>
      <c r="M101" s="23"/>
      <c r="N101" s="109">
        <f t="shared" si="8"/>
        <v>0</v>
      </c>
      <c r="O101" s="107">
        <f t="shared" si="10"/>
        <v>45101</v>
      </c>
      <c r="P101" s="108">
        <f t="shared" si="9"/>
        <v>45126</v>
      </c>
      <c r="Q101" s="70" t="s">
        <v>625</v>
      </c>
      <c r="R101" s="110"/>
      <c r="T101">
        <v>4.5</v>
      </c>
    </row>
    <row r="102" spans="1:20">
      <c r="A102" t="s">
        <v>185</v>
      </c>
      <c r="B102" s="21">
        <v>45100</v>
      </c>
      <c r="C102" s="52" t="s">
        <v>161</v>
      </c>
      <c r="K102" s="24"/>
      <c r="L102" s="24"/>
      <c r="M102" s="23"/>
      <c r="N102" s="109">
        <f t="shared" si="8"/>
        <v>0</v>
      </c>
      <c r="O102" s="107">
        <f t="shared" si="10"/>
        <v>45101</v>
      </c>
      <c r="P102" s="108">
        <f t="shared" si="9"/>
        <v>45126</v>
      </c>
      <c r="Q102" s="70" t="s">
        <v>625</v>
      </c>
      <c r="R102" s="110"/>
      <c r="T102">
        <v>4.5</v>
      </c>
    </row>
    <row r="103" spans="1:20">
      <c r="A103" t="s">
        <v>186</v>
      </c>
      <c r="B103" s="21">
        <v>45100</v>
      </c>
      <c r="C103" s="52" t="s">
        <v>161</v>
      </c>
      <c r="D103" s="6">
        <v>4</v>
      </c>
      <c r="E103" t="s">
        <v>644</v>
      </c>
      <c r="H103">
        <v>15</v>
      </c>
      <c r="I103">
        <v>28</v>
      </c>
      <c r="K103" s="24">
        <v>11</v>
      </c>
      <c r="L103" s="24">
        <v>13</v>
      </c>
      <c r="M103" s="24">
        <v>18</v>
      </c>
      <c r="N103" s="109">
        <f t="shared" si="8"/>
        <v>14</v>
      </c>
      <c r="O103" s="107">
        <f t="shared" si="10"/>
        <v>45087</v>
      </c>
      <c r="P103" s="108">
        <f t="shared" si="9"/>
        <v>45112</v>
      </c>
      <c r="Q103" s="70"/>
      <c r="R103" s="110"/>
      <c r="T103">
        <v>9</v>
      </c>
    </row>
    <row r="104" spans="1:20">
      <c r="A104" t="s">
        <v>187</v>
      </c>
      <c r="B104" s="21">
        <v>45100</v>
      </c>
      <c r="C104" s="52" t="s">
        <v>161</v>
      </c>
      <c r="D104" s="6">
        <v>3</v>
      </c>
      <c r="H104">
        <v>38</v>
      </c>
      <c r="I104">
        <v>36</v>
      </c>
      <c r="J104" s="7">
        <v>35</v>
      </c>
      <c r="K104" s="24">
        <v>22</v>
      </c>
      <c r="L104" s="24">
        <v>21</v>
      </c>
      <c r="M104" s="24">
        <v>21</v>
      </c>
      <c r="N104" s="109">
        <f t="shared" si="8"/>
        <v>21</v>
      </c>
      <c r="O104" s="107">
        <f t="shared" si="10"/>
        <v>45080</v>
      </c>
      <c r="P104" s="108">
        <f t="shared" si="9"/>
        <v>45105</v>
      </c>
      <c r="Q104" s="70"/>
      <c r="R104" s="110"/>
      <c r="T104">
        <v>9</v>
      </c>
    </row>
    <row r="105" spans="1:20">
      <c r="A105" t="s">
        <v>189</v>
      </c>
      <c r="B105" s="21">
        <v>45100</v>
      </c>
      <c r="C105" s="52" t="s">
        <v>161</v>
      </c>
      <c r="D105" s="6">
        <v>4</v>
      </c>
      <c r="H105">
        <v>38</v>
      </c>
      <c r="I105">
        <v>38</v>
      </c>
      <c r="J105" s="7">
        <v>38</v>
      </c>
      <c r="K105" s="24">
        <v>22</v>
      </c>
      <c r="L105" s="24">
        <v>22</v>
      </c>
      <c r="M105" s="24">
        <v>22</v>
      </c>
      <c r="N105" s="109">
        <f t="shared" si="8"/>
        <v>22</v>
      </c>
      <c r="O105" s="107">
        <f t="shared" si="10"/>
        <v>45079</v>
      </c>
      <c r="P105" s="108">
        <f t="shared" si="9"/>
        <v>45104</v>
      </c>
      <c r="Q105" s="70"/>
      <c r="R105" s="110"/>
      <c r="T105">
        <v>9</v>
      </c>
    </row>
    <row r="106" spans="1:20">
      <c r="A106" t="s">
        <v>190</v>
      </c>
      <c r="B106" s="21">
        <v>45100</v>
      </c>
      <c r="C106" s="52" t="s">
        <v>161</v>
      </c>
      <c r="K106" s="24"/>
      <c r="L106" s="24"/>
      <c r="M106" s="23"/>
      <c r="N106" s="109">
        <f t="shared" si="8"/>
        <v>0</v>
      </c>
      <c r="O106" s="107">
        <f t="shared" si="10"/>
        <v>45101</v>
      </c>
      <c r="P106" s="108">
        <f t="shared" si="9"/>
        <v>45126</v>
      </c>
      <c r="Q106" s="70" t="s">
        <v>631</v>
      </c>
      <c r="R106" s="110"/>
      <c r="T106">
        <v>4.5</v>
      </c>
    </row>
    <row r="107" spans="1:20">
      <c r="A107" t="s">
        <v>191</v>
      </c>
      <c r="B107" s="21">
        <v>45100</v>
      </c>
      <c r="C107" s="52" t="s">
        <v>161</v>
      </c>
      <c r="K107" s="24"/>
      <c r="L107" s="24"/>
      <c r="M107" s="23"/>
      <c r="N107" s="109">
        <f t="shared" si="8"/>
        <v>0</v>
      </c>
      <c r="O107" s="107">
        <f t="shared" si="10"/>
        <v>45101</v>
      </c>
      <c r="P107" s="108">
        <f t="shared" si="9"/>
        <v>45126</v>
      </c>
      <c r="Q107" s="70" t="s">
        <v>624</v>
      </c>
      <c r="R107" s="110"/>
      <c r="T107">
        <v>4.5</v>
      </c>
    </row>
    <row r="108" spans="1:20">
      <c r="A108" t="s">
        <v>192</v>
      </c>
      <c r="B108" s="21">
        <v>45100</v>
      </c>
      <c r="C108" s="52" t="s">
        <v>161</v>
      </c>
      <c r="K108" s="24"/>
      <c r="L108" s="24"/>
      <c r="M108" s="23"/>
      <c r="N108" s="109">
        <f t="shared" si="8"/>
        <v>0</v>
      </c>
      <c r="O108" s="107">
        <f t="shared" si="10"/>
        <v>45101</v>
      </c>
      <c r="P108" s="108">
        <f t="shared" si="9"/>
        <v>45126</v>
      </c>
      <c r="Q108" s="70" t="s">
        <v>631</v>
      </c>
      <c r="R108" s="110"/>
      <c r="T108">
        <v>4.5</v>
      </c>
    </row>
    <row r="109" spans="1:20">
      <c r="A109" t="s">
        <v>193</v>
      </c>
      <c r="B109" s="21">
        <v>45100</v>
      </c>
      <c r="C109" s="52" t="s">
        <v>161</v>
      </c>
      <c r="D109" s="6">
        <v>4</v>
      </c>
      <c r="H109" t="s">
        <v>39</v>
      </c>
      <c r="K109" s="24"/>
      <c r="L109" s="24">
        <v>24</v>
      </c>
      <c r="M109" s="23"/>
      <c r="N109" s="109">
        <v>24</v>
      </c>
      <c r="O109" s="107">
        <f t="shared" si="10"/>
        <v>45077</v>
      </c>
      <c r="P109" s="108">
        <f t="shared" ref="P109:P182" si="14">O109+25</f>
        <v>45102</v>
      </c>
      <c r="Q109" s="70"/>
      <c r="R109" s="110"/>
      <c r="T109">
        <v>9</v>
      </c>
    </row>
    <row r="110" spans="1:20">
      <c r="A110" t="s">
        <v>194</v>
      </c>
      <c r="B110" s="21">
        <v>45100</v>
      </c>
      <c r="C110" s="52" t="s">
        <v>161</v>
      </c>
      <c r="K110" s="24"/>
      <c r="L110" s="24"/>
      <c r="M110" s="23"/>
      <c r="N110" s="109">
        <v>25</v>
      </c>
      <c r="O110" s="107">
        <f t="shared" ref="O110:O183" si="15">B110-N110+1</f>
        <v>45076</v>
      </c>
      <c r="P110" s="108">
        <f t="shared" si="14"/>
        <v>45101</v>
      </c>
      <c r="Q110" s="70" t="s">
        <v>625</v>
      </c>
      <c r="R110" s="110"/>
      <c r="T110">
        <v>4.5</v>
      </c>
    </row>
    <row r="111" spans="1:20">
      <c r="A111" t="s">
        <v>197</v>
      </c>
      <c r="B111" s="21">
        <v>45100</v>
      </c>
      <c r="C111" s="52" t="s">
        <v>161</v>
      </c>
      <c r="D111" s="6">
        <v>4</v>
      </c>
      <c r="H111">
        <v>38</v>
      </c>
      <c r="I111">
        <v>39</v>
      </c>
      <c r="J111" s="7">
        <v>40</v>
      </c>
      <c r="K111" s="24">
        <v>22</v>
      </c>
      <c r="L111" s="24">
        <v>22</v>
      </c>
      <c r="M111" s="24">
        <v>22</v>
      </c>
      <c r="N111" s="109">
        <f t="shared" ref="N111:N182" si="16">ROUND((K111+L111+M111)/3,0)</f>
        <v>22</v>
      </c>
      <c r="O111" s="107">
        <f t="shared" si="15"/>
        <v>45079</v>
      </c>
      <c r="P111" s="108">
        <f t="shared" si="14"/>
        <v>45104</v>
      </c>
      <c r="Q111" s="70"/>
      <c r="R111" s="110"/>
      <c r="T111">
        <v>9</v>
      </c>
    </row>
    <row r="112" spans="1:20">
      <c r="A112" t="s">
        <v>199</v>
      </c>
      <c r="B112" s="21">
        <v>45100</v>
      </c>
      <c r="C112" s="52" t="s">
        <v>161</v>
      </c>
      <c r="K112" s="24"/>
      <c r="L112" s="24"/>
      <c r="M112" s="23"/>
      <c r="N112" s="109">
        <f t="shared" si="16"/>
        <v>0</v>
      </c>
      <c r="O112" s="107">
        <f t="shared" si="15"/>
        <v>45101</v>
      </c>
      <c r="P112" s="108">
        <f t="shared" si="14"/>
        <v>45126</v>
      </c>
      <c r="Q112" s="70" t="s">
        <v>624</v>
      </c>
      <c r="R112" s="110"/>
      <c r="T112">
        <v>4.5</v>
      </c>
    </row>
    <row r="113" spans="1:20">
      <c r="A113" t="s">
        <v>200</v>
      </c>
      <c r="B113" s="21">
        <v>45100</v>
      </c>
      <c r="C113" s="52" t="s">
        <v>161</v>
      </c>
      <c r="K113" s="24"/>
      <c r="L113" s="24"/>
      <c r="M113" s="23"/>
      <c r="N113" s="109">
        <f t="shared" si="16"/>
        <v>0</v>
      </c>
      <c r="O113" s="107">
        <f t="shared" si="15"/>
        <v>45101</v>
      </c>
      <c r="P113" s="108">
        <f t="shared" si="14"/>
        <v>45126</v>
      </c>
      <c r="Q113" s="70" t="s">
        <v>635</v>
      </c>
      <c r="R113" s="110"/>
      <c r="T113">
        <v>4.5</v>
      </c>
    </row>
    <row r="114" spans="1:20">
      <c r="A114" t="s">
        <v>202</v>
      </c>
      <c r="B114" s="21">
        <v>45100</v>
      </c>
      <c r="C114" s="52" t="s">
        <v>161</v>
      </c>
      <c r="K114" s="24"/>
      <c r="L114" s="24"/>
      <c r="M114" s="23"/>
      <c r="N114" s="109">
        <f t="shared" si="16"/>
        <v>0</v>
      </c>
      <c r="O114" s="107">
        <f t="shared" si="15"/>
        <v>45101</v>
      </c>
      <c r="P114" s="108">
        <f t="shared" si="14"/>
        <v>45126</v>
      </c>
      <c r="Q114" s="70" t="s">
        <v>625</v>
      </c>
      <c r="R114" s="110"/>
      <c r="T114">
        <v>4.5</v>
      </c>
    </row>
    <row r="115" spans="1:20">
      <c r="A115" t="s">
        <v>203</v>
      </c>
      <c r="B115" s="21">
        <v>45100</v>
      </c>
      <c r="C115" s="52" t="s">
        <v>161</v>
      </c>
      <c r="K115" s="24"/>
      <c r="L115" s="24"/>
      <c r="M115" s="23"/>
      <c r="N115" s="109">
        <f t="shared" si="16"/>
        <v>0</v>
      </c>
      <c r="O115" s="107">
        <f t="shared" si="15"/>
        <v>45101</v>
      </c>
      <c r="P115" s="108">
        <f t="shared" si="14"/>
        <v>45126</v>
      </c>
      <c r="Q115" s="70" t="s">
        <v>645</v>
      </c>
      <c r="R115" s="110"/>
      <c r="T115">
        <v>4.5</v>
      </c>
    </row>
    <row r="116" spans="1:20">
      <c r="A116" t="s">
        <v>204</v>
      </c>
      <c r="B116" s="21">
        <v>45100</v>
      </c>
      <c r="C116" s="52" t="s">
        <v>161</v>
      </c>
      <c r="K116" s="24"/>
      <c r="L116" s="24"/>
      <c r="M116" s="23"/>
      <c r="N116" s="109">
        <f t="shared" si="16"/>
        <v>0</v>
      </c>
      <c r="O116" s="107">
        <f t="shared" si="15"/>
        <v>45101</v>
      </c>
      <c r="P116" s="108">
        <f t="shared" si="14"/>
        <v>45126</v>
      </c>
      <c r="Q116" s="70" t="s">
        <v>624</v>
      </c>
      <c r="R116" s="110"/>
      <c r="T116">
        <v>4.5</v>
      </c>
    </row>
    <row r="117" spans="1:20">
      <c r="A117" t="s">
        <v>206</v>
      </c>
      <c r="B117" s="21">
        <v>45100</v>
      </c>
      <c r="C117" s="52" t="s">
        <v>161</v>
      </c>
      <c r="D117" s="6">
        <v>5</v>
      </c>
      <c r="H117">
        <v>27</v>
      </c>
      <c r="I117">
        <v>31</v>
      </c>
      <c r="K117" s="24">
        <v>17</v>
      </c>
      <c r="L117" s="24">
        <v>19</v>
      </c>
      <c r="M117" s="23"/>
      <c r="N117" s="109">
        <f>ROUND((K117+L117)/2,0)</f>
        <v>18</v>
      </c>
      <c r="O117" s="107">
        <f t="shared" si="15"/>
        <v>45083</v>
      </c>
      <c r="P117" s="108">
        <f t="shared" si="14"/>
        <v>45108</v>
      </c>
      <c r="Q117" s="70"/>
      <c r="R117" s="110"/>
      <c r="T117">
        <v>9</v>
      </c>
    </row>
    <row r="118" spans="1:20">
      <c r="A118" t="s">
        <v>208</v>
      </c>
      <c r="B118" s="21">
        <v>45100</v>
      </c>
      <c r="C118" s="52" t="s">
        <v>161</v>
      </c>
      <c r="K118" s="24"/>
      <c r="L118" s="24"/>
      <c r="M118" s="23"/>
      <c r="N118" s="109">
        <f t="shared" si="16"/>
        <v>0</v>
      </c>
      <c r="O118" s="107">
        <f t="shared" si="15"/>
        <v>45101</v>
      </c>
      <c r="P118" s="108">
        <f t="shared" si="14"/>
        <v>45126</v>
      </c>
      <c r="Q118" s="70" t="s">
        <v>622</v>
      </c>
      <c r="R118" s="110"/>
      <c r="T118">
        <v>4.5</v>
      </c>
    </row>
    <row r="119" spans="1:20">
      <c r="A119" t="s">
        <v>210</v>
      </c>
      <c r="B119" s="21">
        <v>45100</v>
      </c>
      <c r="C119" s="52" t="s">
        <v>161</v>
      </c>
      <c r="D119" s="6">
        <v>5</v>
      </c>
      <c r="H119">
        <v>32</v>
      </c>
      <c r="I119">
        <v>31</v>
      </c>
      <c r="J119" s="7">
        <v>28</v>
      </c>
      <c r="K119" s="24">
        <v>19</v>
      </c>
      <c r="L119" s="24">
        <v>19</v>
      </c>
      <c r="M119" s="24">
        <v>18</v>
      </c>
      <c r="N119" s="109">
        <f t="shared" si="16"/>
        <v>19</v>
      </c>
      <c r="O119" s="107">
        <f t="shared" si="15"/>
        <v>45082</v>
      </c>
      <c r="P119" s="108">
        <f t="shared" si="14"/>
        <v>45107</v>
      </c>
      <c r="Q119" s="70"/>
      <c r="R119" s="110"/>
      <c r="T119">
        <v>9</v>
      </c>
    </row>
    <row r="120" spans="1:20">
      <c r="A120" t="s">
        <v>212</v>
      </c>
      <c r="B120" s="21">
        <v>45100</v>
      </c>
      <c r="C120" s="52" t="s">
        <v>161</v>
      </c>
      <c r="K120" s="24"/>
      <c r="L120" s="24"/>
      <c r="M120" s="23"/>
      <c r="N120" s="109">
        <f t="shared" si="16"/>
        <v>0</v>
      </c>
      <c r="O120" s="107">
        <f t="shared" si="15"/>
        <v>45101</v>
      </c>
      <c r="P120" s="108">
        <f t="shared" si="14"/>
        <v>45126</v>
      </c>
      <c r="Q120" s="70" t="s">
        <v>625</v>
      </c>
      <c r="R120" s="110"/>
      <c r="T120">
        <v>4.5</v>
      </c>
    </row>
    <row r="121" spans="1:20">
      <c r="A121" t="s">
        <v>213</v>
      </c>
      <c r="B121" s="21">
        <v>45100</v>
      </c>
      <c r="C121" s="52" t="s">
        <v>161</v>
      </c>
      <c r="K121" s="24"/>
      <c r="L121" s="24"/>
      <c r="M121" s="23"/>
      <c r="N121" s="109">
        <f>ROUND((K121+L121)/2,0)</f>
        <v>0</v>
      </c>
      <c r="O121" s="107">
        <f t="shared" si="15"/>
        <v>45101</v>
      </c>
      <c r="P121" s="108">
        <f t="shared" si="14"/>
        <v>45126</v>
      </c>
      <c r="Q121" s="70" t="s">
        <v>631</v>
      </c>
      <c r="R121" s="110"/>
      <c r="T121">
        <v>4.5</v>
      </c>
    </row>
    <row r="122" spans="1:20">
      <c r="A122" t="s">
        <v>214</v>
      </c>
      <c r="B122" s="21">
        <v>45100</v>
      </c>
      <c r="C122" s="52" t="s">
        <v>161</v>
      </c>
      <c r="K122" s="24"/>
      <c r="L122" s="24"/>
      <c r="M122" s="23"/>
      <c r="N122" s="109">
        <f t="shared" si="16"/>
        <v>0</v>
      </c>
      <c r="O122" s="107">
        <f t="shared" si="15"/>
        <v>45101</v>
      </c>
      <c r="P122" s="108">
        <f t="shared" si="14"/>
        <v>45126</v>
      </c>
      <c r="Q122" s="70" t="s">
        <v>631</v>
      </c>
      <c r="R122" s="110"/>
      <c r="T122">
        <v>4.5</v>
      </c>
    </row>
    <row r="123" spans="1:20">
      <c r="A123" t="s">
        <v>215</v>
      </c>
      <c r="B123" s="21">
        <v>45100</v>
      </c>
      <c r="C123" s="52" t="s">
        <v>161</v>
      </c>
      <c r="K123" s="24"/>
      <c r="L123" s="24"/>
      <c r="M123" s="23"/>
      <c r="N123" s="109">
        <f t="shared" si="16"/>
        <v>0</v>
      </c>
      <c r="O123" s="107">
        <f t="shared" si="15"/>
        <v>45101</v>
      </c>
      <c r="P123" s="108">
        <f t="shared" si="14"/>
        <v>45126</v>
      </c>
      <c r="Q123" s="70" t="s">
        <v>625</v>
      </c>
      <c r="R123" s="110"/>
      <c r="T123">
        <v>4.5</v>
      </c>
    </row>
    <row r="124" spans="1:20">
      <c r="A124" t="s">
        <v>216</v>
      </c>
      <c r="B124" s="21">
        <v>45100</v>
      </c>
      <c r="C124" s="52" t="s">
        <v>161</v>
      </c>
      <c r="K124" s="24"/>
      <c r="L124" s="24"/>
      <c r="M124" s="23"/>
      <c r="N124" s="109">
        <f>ROUND((K124+L124)/2,0)</f>
        <v>0</v>
      </c>
      <c r="O124" s="107">
        <f t="shared" si="15"/>
        <v>45101</v>
      </c>
      <c r="P124" s="108">
        <f t="shared" si="14"/>
        <v>45126</v>
      </c>
      <c r="Q124" s="70" t="s">
        <v>633</v>
      </c>
      <c r="R124" s="110"/>
      <c r="T124">
        <v>4.5</v>
      </c>
    </row>
    <row r="125" spans="1:20">
      <c r="A125" t="s">
        <v>217</v>
      </c>
      <c r="B125" s="21">
        <v>45100</v>
      </c>
      <c r="C125" s="52" t="s">
        <v>161</v>
      </c>
      <c r="D125" s="6">
        <v>5</v>
      </c>
      <c r="H125">
        <v>30</v>
      </c>
      <c r="I125">
        <v>30</v>
      </c>
      <c r="J125" s="7">
        <v>30</v>
      </c>
      <c r="K125" s="24">
        <v>19</v>
      </c>
      <c r="L125" s="24">
        <v>19</v>
      </c>
      <c r="M125" s="24">
        <v>19</v>
      </c>
      <c r="N125" s="109">
        <f t="shared" si="16"/>
        <v>19</v>
      </c>
      <c r="O125" s="107">
        <f t="shared" si="15"/>
        <v>45082</v>
      </c>
      <c r="P125" s="108">
        <f t="shared" si="14"/>
        <v>45107</v>
      </c>
      <c r="Q125" s="70"/>
      <c r="R125" s="110"/>
      <c r="T125">
        <v>9</v>
      </c>
    </row>
    <row r="126" spans="1:20">
      <c r="A126" t="s">
        <v>218</v>
      </c>
      <c r="B126" s="21">
        <v>45100</v>
      </c>
      <c r="C126" s="52" t="s">
        <v>161</v>
      </c>
      <c r="D126" s="6">
        <v>4</v>
      </c>
      <c r="H126">
        <v>30</v>
      </c>
      <c r="I126">
        <v>25</v>
      </c>
      <c r="J126" s="7">
        <v>23</v>
      </c>
      <c r="K126" s="24">
        <v>19</v>
      </c>
      <c r="L126" s="24">
        <v>16</v>
      </c>
      <c r="M126" s="24">
        <v>16</v>
      </c>
      <c r="N126" s="109">
        <f t="shared" si="16"/>
        <v>17</v>
      </c>
      <c r="O126" s="107">
        <f t="shared" si="15"/>
        <v>45084</v>
      </c>
      <c r="P126" s="108">
        <f t="shared" si="14"/>
        <v>45109</v>
      </c>
      <c r="Q126" s="70"/>
      <c r="R126" s="110"/>
      <c r="T126">
        <v>9</v>
      </c>
    </row>
    <row r="127" spans="1:20">
      <c r="A127" t="s">
        <v>219</v>
      </c>
      <c r="B127" s="21">
        <v>45100</v>
      </c>
      <c r="C127" s="52" t="s">
        <v>161</v>
      </c>
      <c r="K127" s="24"/>
      <c r="L127" s="24"/>
      <c r="M127" s="23"/>
      <c r="N127" s="109">
        <v>24</v>
      </c>
      <c r="O127" s="107">
        <f t="shared" si="15"/>
        <v>45077</v>
      </c>
      <c r="P127" s="108">
        <f t="shared" si="14"/>
        <v>45102</v>
      </c>
      <c r="Q127" s="70" t="s">
        <v>624</v>
      </c>
      <c r="R127" s="110"/>
      <c r="T127">
        <v>4.5</v>
      </c>
    </row>
    <row r="128" spans="1:20">
      <c r="A128" t="s">
        <v>220</v>
      </c>
      <c r="B128" s="21">
        <v>45100</v>
      </c>
      <c r="C128" s="52" t="s">
        <v>161</v>
      </c>
      <c r="K128" s="24"/>
      <c r="L128" s="24"/>
      <c r="M128" s="23"/>
      <c r="N128" s="109">
        <f t="shared" si="16"/>
        <v>0</v>
      </c>
      <c r="O128" s="107">
        <f t="shared" si="15"/>
        <v>45101</v>
      </c>
      <c r="P128" s="108">
        <f t="shared" si="14"/>
        <v>45126</v>
      </c>
      <c r="Q128" s="70" t="s">
        <v>625</v>
      </c>
      <c r="R128" s="110"/>
      <c r="T128">
        <v>4.5</v>
      </c>
    </row>
    <row r="129" s="3" customFormat="1" spans="1:20">
      <c r="A129" s="3" t="s">
        <v>627</v>
      </c>
      <c r="B129" s="26"/>
      <c r="C129" s="27"/>
      <c r="D129" s="28"/>
      <c r="G129" s="29"/>
      <c r="J129" s="29"/>
      <c r="K129" s="42"/>
      <c r="L129" s="42"/>
      <c r="M129" s="29"/>
      <c r="T129" s="3">
        <f>SUM(T85:T128)</f>
        <v>247.5</v>
      </c>
    </row>
    <row r="130" spans="2:19">
      <c r="B130" s="21">
        <v>45100</v>
      </c>
      <c r="C130" s="52" t="s">
        <v>161</v>
      </c>
      <c r="D130" s="6">
        <v>3</v>
      </c>
      <c r="E130">
        <v>0</v>
      </c>
      <c r="F130">
        <v>0</v>
      </c>
      <c r="G130" s="7">
        <v>0</v>
      </c>
      <c r="K130" s="24">
        <v>0</v>
      </c>
      <c r="L130" s="24">
        <v>0</v>
      </c>
      <c r="M130" s="23">
        <v>0</v>
      </c>
      <c r="N130" s="109">
        <f t="shared" ref="N130" si="17">ROUND((K130+L130+M130)/3,0)</f>
        <v>0</v>
      </c>
      <c r="O130" s="107">
        <f t="shared" ref="O130:O131" si="18">B130-N130+1</f>
        <v>45101</v>
      </c>
      <c r="P130" s="108">
        <f t="shared" ref="P130:P131" si="19">O130+25</f>
        <v>45126</v>
      </c>
      <c r="Q130" s="70"/>
      <c r="R130" s="110"/>
      <c r="S130" t="s">
        <v>646</v>
      </c>
    </row>
    <row r="131" spans="2:18">
      <c r="B131" s="21">
        <v>45100</v>
      </c>
      <c r="C131" s="52" t="s">
        <v>161</v>
      </c>
      <c r="D131" s="6">
        <v>2</v>
      </c>
      <c r="E131">
        <v>45</v>
      </c>
      <c r="F131">
        <v>45</v>
      </c>
      <c r="K131" s="24">
        <v>6</v>
      </c>
      <c r="L131" s="24">
        <v>6</v>
      </c>
      <c r="M131" s="23"/>
      <c r="N131" s="109">
        <f>ROUND((K131+L131)/2,0)</f>
        <v>6</v>
      </c>
      <c r="O131" s="107">
        <f t="shared" si="18"/>
        <v>45095</v>
      </c>
      <c r="P131" s="108">
        <f t="shared" si="19"/>
        <v>45120</v>
      </c>
      <c r="Q131" s="70"/>
      <c r="R131" s="110"/>
    </row>
    <row r="132" spans="1:20">
      <c r="A132" t="s">
        <v>221</v>
      </c>
      <c r="B132" s="21">
        <v>45097</v>
      </c>
      <c r="C132" s="31" t="s">
        <v>222</v>
      </c>
      <c r="D132" s="6">
        <v>5</v>
      </c>
      <c r="H132">
        <v>36</v>
      </c>
      <c r="I132">
        <v>36</v>
      </c>
      <c r="J132" s="7">
        <v>38</v>
      </c>
      <c r="K132" s="24">
        <v>21</v>
      </c>
      <c r="L132" s="24">
        <v>21</v>
      </c>
      <c r="M132" s="24">
        <v>22</v>
      </c>
      <c r="N132" s="109">
        <f t="shared" si="16"/>
        <v>21</v>
      </c>
      <c r="O132" s="107">
        <f t="shared" si="15"/>
        <v>45077</v>
      </c>
      <c r="P132" s="108">
        <f t="shared" si="14"/>
        <v>45102</v>
      </c>
      <c r="Q132" s="70"/>
      <c r="R132" s="110"/>
      <c r="T132">
        <f>B132-'Мечение-1'!B110</f>
        <v>9</v>
      </c>
    </row>
    <row r="133" spans="1:20">
      <c r="A133" t="s">
        <v>223</v>
      </c>
      <c r="B133" s="21">
        <v>45097</v>
      </c>
      <c r="C133" s="31" t="s">
        <v>222</v>
      </c>
      <c r="H133" t="s">
        <v>647</v>
      </c>
      <c r="K133" s="24">
        <v>25</v>
      </c>
      <c r="L133" s="24"/>
      <c r="M133" s="23"/>
      <c r="N133" s="109">
        <v>25</v>
      </c>
      <c r="O133" s="107">
        <f t="shared" si="15"/>
        <v>45073</v>
      </c>
      <c r="P133" s="108">
        <f t="shared" si="14"/>
        <v>45098</v>
      </c>
      <c r="Q133" s="70"/>
      <c r="R133" s="110"/>
      <c r="T133">
        <f>B133-'Мечение-1'!B111</f>
        <v>9</v>
      </c>
    </row>
    <row r="134" spans="1:20">
      <c r="A134" t="s">
        <v>224</v>
      </c>
      <c r="B134" s="21">
        <v>45097</v>
      </c>
      <c r="C134" s="31" t="s">
        <v>222</v>
      </c>
      <c r="D134" s="6">
        <v>5</v>
      </c>
      <c r="H134">
        <v>32</v>
      </c>
      <c r="I134">
        <v>30</v>
      </c>
      <c r="J134" s="7">
        <v>32</v>
      </c>
      <c r="K134" s="24">
        <v>19</v>
      </c>
      <c r="L134" s="24">
        <v>19</v>
      </c>
      <c r="M134" s="24">
        <v>19</v>
      </c>
      <c r="N134" s="109">
        <f>ROUND((K134+L134+M134+11)/4,0)</f>
        <v>17</v>
      </c>
      <c r="O134" s="107">
        <f t="shared" si="15"/>
        <v>45081</v>
      </c>
      <c r="P134" s="108">
        <f t="shared" si="14"/>
        <v>45106</v>
      </c>
      <c r="Q134" s="70"/>
      <c r="R134" s="110"/>
      <c r="T134">
        <f>B134-'Мечение-1'!B112</f>
        <v>9</v>
      </c>
    </row>
    <row r="135" spans="1:20">
      <c r="A135" t="s">
        <v>225</v>
      </c>
      <c r="B135" s="21">
        <v>45097</v>
      </c>
      <c r="C135" s="31" t="s">
        <v>222</v>
      </c>
      <c r="K135" s="24"/>
      <c r="L135" s="24"/>
      <c r="M135" s="23"/>
      <c r="N135" s="109">
        <f t="shared" si="16"/>
        <v>0</v>
      </c>
      <c r="O135" s="107">
        <f t="shared" si="15"/>
        <v>45098</v>
      </c>
      <c r="P135" s="108">
        <f t="shared" si="14"/>
        <v>45123</v>
      </c>
      <c r="Q135" s="70" t="s">
        <v>624</v>
      </c>
      <c r="R135" s="110"/>
      <c r="T135">
        <v>4.5</v>
      </c>
    </row>
    <row r="136" spans="1:20">
      <c r="A136" t="s">
        <v>227</v>
      </c>
      <c r="B136" s="21">
        <v>45097</v>
      </c>
      <c r="C136" s="31" t="s">
        <v>222</v>
      </c>
      <c r="K136" s="24"/>
      <c r="L136" s="24"/>
      <c r="M136" s="23"/>
      <c r="N136" s="109">
        <f t="shared" si="16"/>
        <v>0</v>
      </c>
      <c r="O136" s="107">
        <f t="shared" si="15"/>
        <v>45098</v>
      </c>
      <c r="P136" s="108">
        <f t="shared" si="14"/>
        <v>45123</v>
      </c>
      <c r="Q136" s="70" t="s">
        <v>633</v>
      </c>
      <c r="R136" s="110"/>
      <c r="T136">
        <v>4.5</v>
      </c>
    </row>
    <row r="137" spans="1:20">
      <c r="A137" t="s">
        <v>228</v>
      </c>
      <c r="B137" s="21">
        <v>45097</v>
      </c>
      <c r="C137" s="31" t="s">
        <v>222</v>
      </c>
      <c r="D137" s="6">
        <v>6</v>
      </c>
      <c r="H137" t="s">
        <v>39</v>
      </c>
      <c r="K137" s="24"/>
      <c r="L137" s="24">
        <v>24</v>
      </c>
      <c r="M137" s="23"/>
      <c r="N137" s="109">
        <v>24</v>
      </c>
      <c r="O137" s="107">
        <f t="shared" si="15"/>
        <v>45074</v>
      </c>
      <c r="P137" s="108">
        <f t="shared" si="14"/>
        <v>45099</v>
      </c>
      <c r="Q137" s="70"/>
      <c r="R137" s="110"/>
      <c r="T137">
        <v>9</v>
      </c>
    </row>
    <row r="138" spans="1:20">
      <c r="A138" t="s">
        <v>229</v>
      </c>
      <c r="B138" s="21">
        <v>45097</v>
      </c>
      <c r="C138" s="31" t="s">
        <v>222</v>
      </c>
      <c r="K138" s="24"/>
      <c r="L138" s="24"/>
      <c r="M138" s="23"/>
      <c r="N138" s="109">
        <f t="shared" si="16"/>
        <v>0</v>
      </c>
      <c r="O138" s="107">
        <f t="shared" si="15"/>
        <v>45098</v>
      </c>
      <c r="P138" s="108">
        <f t="shared" si="14"/>
        <v>45123</v>
      </c>
      <c r="Q138" s="70" t="s">
        <v>624</v>
      </c>
      <c r="R138" s="110"/>
      <c r="T138">
        <v>4.5</v>
      </c>
    </row>
    <row r="139" s="3" customFormat="1" spans="1:20">
      <c r="A139" s="3" t="s">
        <v>627</v>
      </c>
      <c r="B139" s="26"/>
      <c r="C139" s="27"/>
      <c r="D139" s="28"/>
      <c r="G139" s="29"/>
      <c r="J139" s="29"/>
      <c r="K139" s="42"/>
      <c r="L139" s="42"/>
      <c r="M139" s="29"/>
      <c r="T139" s="3">
        <f>SUM(T132:T138)</f>
        <v>49.5</v>
      </c>
    </row>
    <row r="140" spans="2:18">
      <c r="B140" s="21">
        <v>45097</v>
      </c>
      <c r="C140" s="31" t="s">
        <v>222</v>
      </c>
      <c r="K140" s="24"/>
      <c r="L140" s="24"/>
      <c r="M140" s="23"/>
      <c r="N140" s="102"/>
      <c r="O140" s="113"/>
      <c r="P140" s="103"/>
      <c r="Q140" s="69" t="s">
        <v>624</v>
      </c>
      <c r="R140" s="98"/>
    </row>
    <row r="141" spans="2:18">
      <c r="B141" s="21">
        <v>45097</v>
      </c>
      <c r="C141" s="31" t="s">
        <v>222</v>
      </c>
      <c r="D141" s="6" t="s">
        <v>648</v>
      </c>
      <c r="K141" s="24"/>
      <c r="L141" s="24"/>
      <c r="M141" s="23"/>
      <c r="N141" s="109"/>
      <c r="O141" s="107"/>
      <c r="P141" s="108"/>
      <c r="Q141" s="70"/>
      <c r="R141" s="110"/>
    </row>
    <row r="142" spans="1:20">
      <c r="A142" t="s">
        <v>230</v>
      </c>
      <c r="B142" s="21">
        <v>45099</v>
      </c>
      <c r="C142" s="52" t="s">
        <v>231</v>
      </c>
      <c r="K142" s="24"/>
      <c r="L142" s="24"/>
      <c r="M142" s="23"/>
      <c r="N142" s="109">
        <f t="shared" si="16"/>
        <v>0</v>
      </c>
      <c r="O142" s="107">
        <f t="shared" si="15"/>
        <v>45100</v>
      </c>
      <c r="P142" s="108">
        <f t="shared" si="14"/>
        <v>45125</v>
      </c>
      <c r="Q142" s="70" t="s">
        <v>633</v>
      </c>
      <c r="R142" s="110"/>
      <c r="T142">
        <v>3.5</v>
      </c>
    </row>
    <row r="143" spans="1:20">
      <c r="A143" t="s">
        <v>232</v>
      </c>
      <c r="B143" s="21">
        <v>45099</v>
      </c>
      <c r="C143" s="52" t="s">
        <v>231</v>
      </c>
      <c r="K143" s="24"/>
      <c r="L143" s="24"/>
      <c r="M143" s="23"/>
      <c r="N143" s="109">
        <f t="shared" si="16"/>
        <v>0</v>
      </c>
      <c r="O143" s="107">
        <f t="shared" si="15"/>
        <v>45100</v>
      </c>
      <c r="P143" s="108">
        <f t="shared" si="14"/>
        <v>45125</v>
      </c>
      <c r="Q143" s="70" t="s">
        <v>633</v>
      </c>
      <c r="R143" s="110"/>
      <c r="T143">
        <v>3.5</v>
      </c>
    </row>
    <row r="144" spans="1:20">
      <c r="A144" t="s">
        <v>233</v>
      </c>
      <c r="B144" s="21">
        <v>45099</v>
      </c>
      <c r="C144" s="52" t="s">
        <v>231</v>
      </c>
      <c r="K144" s="24"/>
      <c r="L144" s="24"/>
      <c r="M144" s="23"/>
      <c r="N144" s="109">
        <f t="shared" si="16"/>
        <v>0</v>
      </c>
      <c r="O144" s="107">
        <f t="shared" si="15"/>
        <v>45100</v>
      </c>
      <c r="P144" s="108">
        <f t="shared" si="14"/>
        <v>45125</v>
      </c>
      <c r="Q144" s="70" t="s">
        <v>631</v>
      </c>
      <c r="R144" s="110"/>
      <c r="T144">
        <v>3.5</v>
      </c>
    </row>
    <row r="145" spans="1:20">
      <c r="A145" t="s">
        <v>234</v>
      </c>
      <c r="B145" s="21">
        <v>45099</v>
      </c>
      <c r="C145" s="52" t="s">
        <v>231</v>
      </c>
      <c r="K145" s="24"/>
      <c r="L145" s="24"/>
      <c r="M145" s="23"/>
      <c r="N145" s="109">
        <f t="shared" si="16"/>
        <v>0</v>
      </c>
      <c r="O145" s="107">
        <f t="shared" si="15"/>
        <v>45100</v>
      </c>
      <c r="P145" s="108">
        <f t="shared" si="14"/>
        <v>45125</v>
      </c>
      <c r="Q145" s="70" t="s">
        <v>624</v>
      </c>
      <c r="R145" s="110"/>
      <c r="T145">
        <v>3.5</v>
      </c>
    </row>
    <row r="146" spans="1:20">
      <c r="A146" t="s">
        <v>236</v>
      </c>
      <c r="B146" s="21">
        <v>45099</v>
      </c>
      <c r="C146" s="52" t="s">
        <v>231</v>
      </c>
      <c r="K146" s="24"/>
      <c r="L146" s="24"/>
      <c r="M146" s="23"/>
      <c r="N146" s="109">
        <f t="shared" si="16"/>
        <v>0</v>
      </c>
      <c r="O146" s="107">
        <f t="shared" si="15"/>
        <v>45100</v>
      </c>
      <c r="P146" s="108">
        <f t="shared" si="14"/>
        <v>45125</v>
      </c>
      <c r="Q146" s="70" t="s">
        <v>633</v>
      </c>
      <c r="R146" s="110"/>
      <c r="T146">
        <v>3.5</v>
      </c>
    </row>
    <row r="147" spans="1:20">
      <c r="A147" t="s">
        <v>237</v>
      </c>
      <c r="B147" s="21">
        <v>45099</v>
      </c>
      <c r="C147" s="52" t="s">
        <v>231</v>
      </c>
      <c r="D147" s="6">
        <v>4</v>
      </c>
      <c r="H147">
        <v>35</v>
      </c>
      <c r="I147">
        <v>35</v>
      </c>
      <c r="J147" s="7">
        <v>34</v>
      </c>
      <c r="K147" s="24">
        <v>21</v>
      </c>
      <c r="L147" s="24">
        <v>21</v>
      </c>
      <c r="M147" s="24">
        <v>20</v>
      </c>
      <c r="N147" s="109">
        <f t="shared" si="16"/>
        <v>21</v>
      </c>
      <c r="O147" s="107">
        <f t="shared" si="15"/>
        <v>45079</v>
      </c>
      <c r="P147" s="108">
        <f t="shared" si="14"/>
        <v>45104</v>
      </c>
      <c r="Q147" s="70"/>
      <c r="R147" s="110"/>
      <c r="T147">
        <v>7</v>
      </c>
    </row>
    <row r="148" spans="1:20">
      <c r="A148" t="s">
        <v>238</v>
      </c>
      <c r="B148" s="21">
        <v>45099</v>
      </c>
      <c r="C148" s="52" t="s">
        <v>231</v>
      </c>
      <c r="K148" s="24"/>
      <c r="L148" s="24"/>
      <c r="M148" s="23"/>
      <c r="N148" s="109">
        <f t="shared" si="16"/>
        <v>0</v>
      </c>
      <c r="O148" s="107">
        <f t="shared" si="15"/>
        <v>45100</v>
      </c>
      <c r="P148" s="108">
        <f t="shared" si="14"/>
        <v>45125</v>
      </c>
      <c r="Q148" s="70" t="s">
        <v>631</v>
      </c>
      <c r="R148" s="110"/>
      <c r="T148">
        <v>3.5</v>
      </c>
    </row>
    <row r="149" spans="1:20">
      <c r="A149" t="s">
        <v>240</v>
      </c>
      <c r="B149" s="21">
        <v>45099</v>
      </c>
      <c r="C149" s="52" t="s">
        <v>231</v>
      </c>
      <c r="K149" s="24"/>
      <c r="L149" s="24"/>
      <c r="M149" s="23"/>
      <c r="N149" s="109">
        <f t="shared" si="16"/>
        <v>0</v>
      </c>
      <c r="O149" s="107">
        <f t="shared" si="15"/>
        <v>45100</v>
      </c>
      <c r="P149" s="108">
        <f t="shared" si="14"/>
        <v>45125</v>
      </c>
      <c r="Q149" s="70" t="s">
        <v>633</v>
      </c>
      <c r="R149" s="110"/>
      <c r="T149">
        <v>3.5</v>
      </c>
    </row>
    <row r="150" spans="1:20">
      <c r="A150" t="s">
        <v>241</v>
      </c>
      <c r="B150" s="21">
        <v>45099</v>
      </c>
      <c r="C150" s="52" t="s">
        <v>231</v>
      </c>
      <c r="K150" s="24"/>
      <c r="L150" s="24"/>
      <c r="M150" s="23"/>
      <c r="N150" s="109">
        <f t="shared" si="16"/>
        <v>0</v>
      </c>
      <c r="O150" s="107">
        <f t="shared" si="15"/>
        <v>45100</v>
      </c>
      <c r="P150" s="108">
        <f t="shared" si="14"/>
        <v>45125</v>
      </c>
      <c r="Q150" s="70" t="s">
        <v>625</v>
      </c>
      <c r="R150" s="110"/>
      <c r="T150">
        <v>3.5</v>
      </c>
    </row>
    <row r="151" spans="1:20">
      <c r="A151" t="s">
        <v>242</v>
      </c>
      <c r="B151" s="21">
        <v>45099</v>
      </c>
      <c r="C151" s="52" t="s">
        <v>231</v>
      </c>
      <c r="K151" s="24"/>
      <c r="L151" s="24"/>
      <c r="M151" s="23"/>
      <c r="N151" s="109">
        <f t="shared" si="16"/>
        <v>0</v>
      </c>
      <c r="O151" s="107">
        <f t="shared" si="15"/>
        <v>45100</v>
      </c>
      <c r="P151" s="108">
        <f t="shared" si="14"/>
        <v>45125</v>
      </c>
      <c r="Q151" s="70" t="s">
        <v>633</v>
      </c>
      <c r="R151" s="110"/>
      <c r="T151">
        <v>3.5</v>
      </c>
    </row>
    <row r="152" spans="1:20">
      <c r="A152" t="s">
        <v>243</v>
      </c>
      <c r="B152" s="21">
        <v>45099</v>
      </c>
      <c r="C152" s="52" t="s">
        <v>231</v>
      </c>
      <c r="K152" s="24"/>
      <c r="L152" s="24"/>
      <c r="M152" s="23"/>
      <c r="N152" s="109">
        <f t="shared" si="16"/>
        <v>0</v>
      </c>
      <c r="O152" s="107">
        <f t="shared" si="15"/>
        <v>45100</v>
      </c>
      <c r="P152" s="108">
        <f t="shared" si="14"/>
        <v>45125</v>
      </c>
      <c r="Q152" s="70" t="s">
        <v>624</v>
      </c>
      <c r="R152" s="110"/>
      <c r="T152">
        <v>3.5</v>
      </c>
    </row>
    <row r="153" spans="1:20">
      <c r="A153" t="s">
        <v>244</v>
      </c>
      <c r="B153" s="21">
        <v>45099</v>
      </c>
      <c r="C153" s="52" t="s">
        <v>231</v>
      </c>
      <c r="D153" s="6">
        <v>3</v>
      </c>
      <c r="H153">
        <v>26</v>
      </c>
      <c r="I153">
        <v>29</v>
      </c>
      <c r="J153" s="7">
        <v>32</v>
      </c>
      <c r="K153" s="24">
        <v>17</v>
      </c>
      <c r="L153" s="24">
        <v>18</v>
      </c>
      <c r="M153" s="24">
        <v>19</v>
      </c>
      <c r="N153" s="109">
        <f t="shared" si="16"/>
        <v>18</v>
      </c>
      <c r="O153" s="107">
        <f t="shared" si="15"/>
        <v>45082</v>
      </c>
      <c r="P153" s="108">
        <f t="shared" si="14"/>
        <v>45107</v>
      </c>
      <c r="Q153" s="70"/>
      <c r="R153" s="110"/>
      <c r="T153">
        <v>7</v>
      </c>
    </row>
    <row r="154" spans="1:20">
      <c r="A154" t="s">
        <v>245</v>
      </c>
      <c r="B154" s="21">
        <v>45099</v>
      </c>
      <c r="C154" s="52" t="s">
        <v>231</v>
      </c>
      <c r="D154" s="6">
        <v>4</v>
      </c>
      <c r="H154">
        <v>38</v>
      </c>
      <c r="I154">
        <v>38</v>
      </c>
      <c r="J154" s="7">
        <v>32</v>
      </c>
      <c r="K154" s="24">
        <v>22</v>
      </c>
      <c r="L154" s="24">
        <v>22</v>
      </c>
      <c r="M154" s="24">
        <v>19</v>
      </c>
      <c r="N154" s="109">
        <f t="shared" si="16"/>
        <v>21</v>
      </c>
      <c r="O154" s="107">
        <f t="shared" si="15"/>
        <v>45079</v>
      </c>
      <c r="P154" s="108">
        <f t="shared" si="14"/>
        <v>45104</v>
      </c>
      <c r="Q154" s="70"/>
      <c r="R154" s="110"/>
      <c r="T154">
        <v>7</v>
      </c>
    </row>
    <row r="155" spans="1:20">
      <c r="A155" t="s">
        <v>246</v>
      </c>
      <c r="B155" s="21">
        <v>45099</v>
      </c>
      <c r="C155" s="52" t="s">
        <v>231</v>
      </c>
      <c r="D155" s="6">
        <v>3</v>
      </c>
      <c r="H155" t="s">
        <v>39</v>
      </c>
      <c r="K155" s="24">
        <v>24</v>
      </c>
      <c r="L155" s="24"/>
      <c r="M155" s="23"/>
      <c r="N155" s="109">
        <v>24</v>
      </c>
      <c r="O155" s="107">
        <f t="shared" si="15"/>
        <v>45076</v>
      </c>
      <c r="P155" s="108">
        <f t="shared" si="14"/>
        <v>45101</v>
      </c>
      <c r="Q155" s="70"/>
      <c r="R155" s="110"/>
      <c r="T155">
        <v>7</v>
      </c>
    </row>
    <row r="156" spans="1:20">
      <c r="A156" t="s">
        <v>248</v>
      </c>
      <c r="B156" s="21">
        <v>45099</v>
      </c>
      <c r="C156" s="52" t="s">
        <v>231</v>
      </c>
      <c r="K156" s="24"/>
      <c r="L156" s="24"/>
      <c r="M156" s="23"/>
      <c r="N156" s="109">
        <f t="shared" si="16"/>
        <v>0</v>
      </c>
      <c r="O156" s="107">
        <f t="shared" si="15"/>
        <v>45100</v>
      </c>
      <c r="P156" s="108">
        <f t="shared" si="14"/>
        <v>45125</v>
      </c>
      <c r="Q156" s="70" t="s">
        <v>631</v>
      </c>
      <c r="R156" s="110"/>
      <c r="T156">
        <v>3.5</v>
      </c>
    </row>
    <row r="157" spans="1:20">
      <c r="A157" t="s">
        <v>250</v>
      </c>
      <c r="B157" s="21">
        <v>45099</v>
      </c>
      <c r="C157" s="52" t="s">
        <v>231</v>
      </c>
      <c r="D157" s="6">
        <v>3</v>
      </c>
      <c r="H157">
        <v>27</v>
      </c>
      <c r="I157">
        <v>26</v>
      </c>
      <c r="J157" s="7">
        <v>21</v>
      </c>
      <c r="K157" s="24">
        <v>17</v>
      </c>
      <c r="L157" s="24">
        <v>17</v>
      </c>
      <c r="M157" s="24">
        <v>15</v>
      </c>
      <c r="N157" s="109">
        <f t="shared" si="16"/>
        <v>16</v>
      </c>
      <c r="O157" s="107">
        <f t="shared" si="15"/>
        <v>45084</v>
      </c>
      <c r="P157" s="108">
        <f t="shared" si="14"/>
        <v>45109</v>
      </c>
      <c r="Q157" s="70"/>
      <c r="R157" s="110"/>
      <c r="T157">
        <v>7</v>
      </c>
    </row>
    <row r="158" spans="1:20">
      <c r="A158" t="s">
        <v>251</v>
      </c>
      <c r="B158" s="21">
        <v>45099</v>
      </c>
      <c r="C158" s="52" t="s">
        <v>231</v>
      </c>
      <c r="K158" s="24"/>
      <c r="L158" s="24"/>
      <c r="M158" s="23"/>
      <c r="N158" s="109">
        <f t="shared" si="16"/>
        <v>0</v>
      </c>
      <c r="O158" s="107">
        <f t="shared" si="15"/>
        <v>45100</v>
      </c>
      <c r="P158" s="108">
        <f t="shared" si="14"/>
        <v>45125</v>
      </c>
      <c r="Q158" s="70" t="s">
        <v>635</v>
      </c>
      <c r="R158" s="110"/>
      <c r="T158">
        <v>3.5</v>
      </c>
    </row>
    <row r="159" spans="1:20">
      <c r="A159" t="s">
        <v>252</v>
      </c>
      <c r="B159" s="21">
        <v>45099</v>
      </c>
      <c r="C159" s="52" t="s">
        <v>231</v>
      </c>
      <c r="K159" s="24"/>
      <c r="L159" s="24"/>
      <c r="M159" s="23"/>
      <c r="N159" s="109"/>
      <c r="O159" s="107">
        <f t="shared" si="15"/>
        <v>45100</v>
      </c>
      <c r="P159" s="108">
        <f t="shared" si="14"/>
        <v>45125</v>
      </c>
      <c r="Q159" s="70" t="s">
        <v>625</v>
      </c>
      <c r="R159" s="110"/>
      <c r="T159">
        <v>3.5</v>
      </c>
    </row>
    <row r="160" spans="1:20">
      <c r="A160" t="s">
        <v>253</v>
      </c>
      <c r="B160" s="21">
        <v>45099</v>
      </c>
      <c r="C160" s="52" t="s">
        <v>231</v>
      </c>
      <c r="K160" s="24"/>
      <c r="L160" s="24"/>
      <c r="M160" s="23"/>
      <c r="N160" s="109">
        <f t="shared" si="16"/>
        <v>0</v>
      </c>
      <c r="O160" s="107">
        <f t="shared" si="15"/>
        <v>45100</v>
      </c>
      <c r="P160" s="108">
        <f t="shared" si="14"/>
        <v>45125</v>
      </c>
      <c r="Q160" s="70" t="s">
        <v>633</v>
      </c>
      <c r="R160" s="110"/>
      <c r="T160">
        <v>3.5</v>
      </c>
    </row>
    <row r="161" spans="1:20">
      <c r="A161" t="s">
        <v>255</v>
      </c>
      <c r="B161" s="21">
        <v>45099</v>
      </c>
      <c r="C161" s="52" t="s">
        <v>231</v>
      </c>
      <c r="D161" s="6">
        <v>5</v>
      </c>
      <c r="H161">
        <v>36</v>
      </c>
      <c r="I161">
        <v>35</v>
      </c>
      <c r="J161" s="7">
        <v>40</v>
      </c>
      <c r="K161" s="24">
        <v>21</v>
      </c>
      <c r="L161" s="24">
        <v>21</v>
      </c>
      <c r="M161" s="24">
        <v>22</v>
      </c>
      <c r="N161" s="109">
        <f t="shared" si="16"/>
        <v>21</v>
      </c>
      <c r="O161" s="107">
        <f t="shared" si="15"/>
        <v>45079</v>
      </c>
      <c r="P161" s="108">
        <f t="shared" si="14"/>
        <v>45104</v>
      </c>
      <c r="Q161" s="70"/>
      <c r="R161" s="110"/>
      <c r="T161">
        <v>7</v>
      </c>
    </row>
    <row r="162" spans="1:20">
      <c r="A162" t="s">
        <v>256</v>
      </c>
      <c r="B162" s="21">
        <v>45099</v>
      </c>
      <c r="C162" s="52" t="s">
        <v>231</v>
      </c>
      <c r="K162" s="24"/>
      <c r="L162" s="24"/>
      <c r="M162" s="23"/>
      <c r="N162" s="109">
        <f t="shared" si="16"/>
        <v>0</v>
      </c>
      <c r="O162" s="107">
        <f t="shared" si="15"/>
        <v>45100</v>
      </c>
      <c r="P162" s="108">
        <f t="shared" si="14"/>
        <v>45125</v>
      </c>
      <c r="Q162" s="70" t="s">
        <v>624</v>
      </c>
      <c r="R162" s="110"/>
      <c r="T162">
        <v>3.5</v>
      </c>
    </row>
    <row r="163" spans="1:20">
      <c r="A163" t="s">
        <v>257</v>
      </c>
      <c r="B163" s="21">
        <v>45099</v>
      </c>
      <c r="C163" s="52" t="s">
        <v>231</v>
      </c>
      <c r="K163" s="24"/>
      <c r="L163" s="24"/>
      <c r="M163" s="23"/>
      <c r="N163" s="109">
        <f t="shared" si="16"/>
        <v>0</v>
      </c>
      <c r="O163" s="107">
        <f t="shared" si="15"/>
        <v>45100</v>
      </c>
      <c r="P163" s="108">
        <f t="shared" si="14"/>
        <v>45125</v>
      </c>
      <c r="Q163" s="70" t="s">
        <v>640</v>
      </c>
      <c r="R163" s="110"/>
      <c r="T163">
        <v>3.5</v>
      </c>
    </row>
    <row r="164" spans="1:20">
      <c r="A164" t="s">
        <v>258</v>
      </c>
      <c r="B164" s="21">
        <v>45099</v>
      </c>
      <c r="C164" s="52" t="s">
        <v>231</v>
      </c>
      <c r="H164" t="s">
        <v>39</v>
      </c>
      <c r="K164" s="24"/>
      <c r="L164" s="24">
        <v>24</v>
      </c>
      <c r="M164" s="23"/>
      <c r="N164" s="109">
        <v>24</v>
      </c>
      <c r="O164" s="107">
        <f t="shared" si="15"/>
        <v>45076</v>
      </c>
      <c r="P164" s="108">
        <f t="shared" si="14"/>
        <v>45101</v>
      </c>
      <c r="Q164" s="70"/>
      <c r="R164" s="110"/>
      <c r="T164">
        <v>7</v>
      </c>
    </row>
    <row r="165" spans="1:20">
      <c r="A165" t="s">
        <v>259</v>
      </c>
      <c r="B165" s="21">
        <v>45099</v>
      </c>
      <c r="C165" s="52" t="s">
        <v>231</v>
      </c>
      <c r="K165" s="24"/>
      <c r="L165" s="24"/>
      <c r="M165" s="23"/>
      <c r="N165" s="109"/>
      <c r="O165" s="107">
        <f t="shared" si="15"/>
        <v>45100</v>
      </c>
      <c r="P165" s="108">
        <f t="shared" si="14"/>
        <v>45125</v>
      </c>
      <c r="Q165" s="70" t="s">
        <v>635</v>
      </c>
      <c r="R165" s="110"/>
      <c r="T165">
        <v>3.5</v>
      </c>
    </row>
    <row r="166" spans="1:20">
      <c r="A166" t="s">
        <v>260</v>
      </c>
      <c r="B166" s="21">
        <v>45099</v>
      </c>
      <c r="C166" s="52" t="s">
        <v>231</v>
      </c>
      <c r="D166" s="6">
        <v>4</v>
      </c>
      <c r="H166">
        <v>37</v>
      </c>
      <c r="I166">
        <v>36</v>
      </c>
      <c r="J166" s="7">
        <v>36</v>
      </c>
      <c r="K166" s="24">
        <v>22</v>
      </c>
      <c r="L166" s="24">
        <v>21</v>
      </c>
      <c r="M166" s="24">
        <v>21</v>
      </c>
      <c r="N166" s="109">
        <f t="shared" si="16"/>
        <v>21</v>
      </c>
      <c r="O166" s="107">
        <f t="shared" si="15"/>
        <v>45079</v>
      </c>
      <c r="P166" s="108">
        <f t="shared" si="14"/>
        <v>45104</v>
      </c>
      <c r="Q166" s="70"/>
      <c r="R166" s="110"/>
      <c r="T166">
        <v>7</v>
      </c>
    </row>
    <row r="167" spans="1:20">
      <c r="A167" t="s">
        <v>262</v>
      </c>
      <c r="B167" s="21">
        <v>45099</v>
      </c>
      <c r="C167" s="52" t="s">
        <v>231</v>
      </c>
      <c r="K167" s="24"/>
      <c r="L167" s="24"/>
      <c r="M167" s="23"/>
      <c r="N167" s="109">
        <f t="shared" si="16"/>
        <v>0</v>
      </c>
      <c r="O167" s="107">
        <f t="shared" si="15"/>
        <v>45100</v>
      </c>
      <c r="P167" s="108">
        <f t="shared" si="14"/>
        <v>45125</v>
      </c>
      <c r="Q167" s="70" t="s">
        <v>633</v>
      </c>
      <c r="R167" s="110"/>
      <c r="T167">
        <v>3.5</v>
      </c>
    </row>
    <row r="168" spans="1:20">
      <c r="A168" t="s">
        <v>263</v>
      </c>
      <c r="B168" s="21">
        <v>45099</v>
      </c>
      <c r="C168" s="52" t="s">
        <v>231</v>
      </c>
      <c r="D168" s="6">
        <v>5</v>
      </c>
      <c r="H168">
        <v>27</v>
      </c>
      <c r="I168">
        <v>26</v>
      </c>
      <c r="J168" s="7">
        <v>28</v>
      </c>
      <c r="K168" s="24">
        <v>17</v>
      </c>
      <c r="L168" s="24">
        <v>17</v>
      </c>
      <c r="M168" s="24">
        <v>18</v>
      </c>
      <c r="N168" s="109">
        <f t="shared" si="16"/>
        <v>17</v>
      </c>
      <c r="O168" s="107">
        <f t="shared" si="15"/>
        <v>45083</v>
      </c>
      <c r="P168" s="108">
        <f t="shared" si="14"/>
        <v>45108</v>
      </c>
      <c r="Q168" s="70"/>
      <c r="R168" s="110"/>
      <c r="T168">
        <v>7</v>
      </c>
    </row>
    <row r="169" spans="1:20">
      <c r="A169" t="s">
        <v>264</v>
      </c>
      <c r="B169" s="21">
        <v>45099</v>
      </c>
      <c r="C169" s="52" t="s">
        <v>231</v>
      </c>
      <c r="K169" s="24"/>
      <c r="L169" s="24"/>
      <c r="M169" s="23"/>
      <c r="N169" s="109">
        <v>24</v>
      </c>
      <c r="O169" s="107">
        <f t="shared" si="15"/>
        <v>45076</v>
      </c>
      <c r="P169" s="108">
        <f t="shared" si="14"/>
        <v>45101</v>
      </c>
      <c r="Q169" s="70" t="s">
        <v>649</v>
      </c>
      <c r="R169" s="110"/>
      <c r="T169">
        <v>3.5</v>
      </c>
    </row>
    <row r="170" spans="1:20">
      <c r="A170" t="s">
        <v>266</v>
      </c>
      <c r="B170" s="21">
        <v>45099</v>
      </c>
      <c r="C170" s="52" t="s">
        <v>231</v>
      </c>
      <c r="D170" s="6">
        <v>3</v>
      </c>
      <c r="H170">
        <v>36</v>
      </c>
      <c r="I170">
        <v>40</v>
      </c>
      <c r="J170" s="7" t="s">
        <v>39</v>
      </c>
      <c r="K170" s="24"/>
      <c r="L170" s="24"/>
      <c r="M170" s="24">
        <v>24</v>
      </c>
      <c r="N170" s="109">
        <v>24</v>
      </c>
      <c r="O170" s="107">
        <f t="shared" si="15"/>
        <v>45076</v>
      </c>
      <c r="P170" s="108">
        <f t="shared" si="14"/>
        <v>45101</v>
      </c>
      <c r="Q170" s="70"/>
      <c r="R170" s="110"/>
      <c r="T170">
        <v>7</v>
      </c>
    </row>
    <row r="171" spans="1:20">
      <c r="A171" t="s">
        <v>268</v>
      </c>
      <c r="B171" s="21">
        <v>45099</v>
      </c>
      <c r="C171" s="52" t="s">
        <v>231</v>
      </c>
      <c r="D171" s="6">
        <v>3</v>
      </c>
      <c r="H171">
        <v>32</v>
      </c>
      <c r="I171">
        <v>34</v>
      </c>
      <c r="J171" s="7">
        <v>35</v>
      </c>
      <c r="K171" s="24">
        <v>19</v>
      </c>
      <c r="L171" s="24">
        <v>20</v>
      </c>
      <c r="M171" s="24">
        <v>21</v>
      </c>
      <c r="N171" s="109">
        <f t="shared" si="16"/>
        <v>20</v>
      </c>
      <c r="O171" s="107">
        <f t="shared" si="15"/>
        <v>45080</v>
      </c>
      <c r="P171" s="108">
        <f t="shared" si="14"/>
        <v>45105</v>
      </c>
      <c r="Q171" s="70"/>
      <c r="R171" s="110"/>
      <c r="T171">
        <v>7</v>
      </c>
    </row>
    <row r="172" spans="1:20">
      <c r="A172" t="s">
        <v>270</v>
      </c>
      <c r="B172" s="21">
        <v>45099</v>
      </c>
      <c r="C172" s="52" t="s">
        <v>231</v>
      </c>
      <c r="K172" s="24"/>
      <c r="L172" s="24"/>
      <c r="M172" s="23"/>
      <c r="N172" s="109">
        <f t="shared" si="16"/>
        <v>0</v>
      </c>
      <c r="O172" s="107">
        <f t="shared" si="15"/>
        <v>45100</v>
      </c>
      <c r="P172" s="108">
        <f t="shared" si="14"/>
        <v>45125</v>
      </c>
      <c r="Q172" s="70" t="s">
        <v>633</v>
      </c>
      <c r="R172" s="110"/>
      <c r="T172">
        <v>3.5</v>
      </c>
    </row>
    <row r="173" spans="1:20">
      <c r="A173" t="s">
        <v>271</v>
      </c>
      <c r="B173" s="21">
        <v>45099</v>
      </c>
      <c r="C173" s="52" t="s">
        <v>231</v>
      </c>
      <c r="K173" s="24"/>
      <c r="L173" s="24"/>
      <c r="M173" s="23"/>
      <c r="N173" s="109">
        <f t="shared" si="16"/>
        <v>0</v>
      </c>
      <c r="O173" s="107">
        <f t="shared" si="15"/>
        <v>45100</v>
      </c>
      <c r="P173" s="108">
        <f t="shared" si="14"/>
        <v>45125</v>
      </c>
      <c r="Q173" s="71" t="s">
        <v>639</v>
      </c>
      <c r="R173" s="110"/>
      <c r="T173">
        <v>3.5</v>
      </c>
    </row>
    <row r="174" spans="1:20">
      <c r="A174" t="s">
        <v>273</v>
      </c>
      <c r="B174" s="21">
        <v>45099</v>
      </c>
      <c r="C174" s="52" t="s">
        <v>231</v>
      </c>
      <c r="K174" s="24"/>
      <c r="L174" s="24"/>
      <c r="M174" s="23"/>
      <c r="N174" s="109">
        <f t="shared" si="16"/>
        <v>0</v>
      </c>
      <c r="O174" s="107">
        <f t="shared" si="15"/>
        <v>45100</v>
      </c>
      <c r="P174" s="108">
        <f t="shared" si="14"/>
        <v>45125</v>
      </c>
      <c r="Q174" s="70" t="s">
        <v>649</v>
      </c>
      <c r="R174" s="110"/>
      <c r="T174">
        <v>3.5</v>
      </c>
    </row>
    <row r="175" spans="1:20">
      <c r="A175" t="s">
        <v>275</v>
      </c>
      <c r="B175" s="21">
        <v>45099</v>
      </c>
      <c r="C175" s="52" t="s">
        <v>231</v>
      </c>
      <c r="K175" s="24"/>
      <c r="L175" s="24"/>
      <c r="M175" s="23"/>
      <c r="N175" s="109">
        <f t="shared" si="16"/>
        <v>0</v>
      </c>
      <c r="O175" s="107">
        <f t="shared" si="15"/>
        <v>45100</v>
      </c>
      <c r="P175" s="108">
        <f t="shared" si="14"/>
        <v>45125</v>
      </c>
      <c r="Q175" s="70" t="s">
        <v>624</v>
      </c>
      <c r="R175" s="110"/>
      <c r="T175">
        <v>3.5</v>
      </c>
    </row>
    <row r="176" spans="1:20">
      <c r="A176" t="s">
        <v>276</v>
      </c>
      <c r="B176" s="21">
        <v>45099</v>
      </c>
      <c r="C176" s="52" t="s">
        <v>231</v>
      </c>
      <c r="K176" s="24"/>
      <c r="L176" s="24"/>
      <c r="M176" s="23"/>
      <c r="N176" s="109">
        <f t="shared" si="16"/>
        <v>0</v>
      </c>
      <c r="O176" s="107">
        <f t="shared" si="15"/>
        <v>45100</v>
      </c>
      <c r="P176" s="108">
        <f t="shared" si="14"/>
        <v>45125</v>
      </c>
      <c r="Q176" s="70" t="s">
        <v>624</v>
      </c>
      <c r="R176" s="110"/>
      <c r="T176">
        <v>3.5</v>
      </c>
    </row>
    <row r="177" spans="1:20">
      <c r="A177" t="s">
        <v>277</v>
      </c>
      <c r="B177" s="21">
        <v>45099</v>
      </c>
      <c r="C177" s="52" t="s">
        <v>231</v>
      </c>
      <c r="K177" s="24"/>
      <c r="L177" s="24"/>
      <c r="M177" s="23"/>
      <c r="N177" s="109">
        <f t="shared" si="16"/>
        <v>0</v>
      </c>
      <c r="O177" s="107">
        <f t="shared" si="15"/>
        <v>45100</v>
      </c>
      <c r="P177" s="108">
        <f t="shared" si="14"/>
        <v>45125</v>
      </c>
      <c r="Q177" s="70" t="s">
        <v>633</v>
      </c>
      <c r="R177" s="110"/>
      <c r="T177">
        <v>3.5</v>
      </c>
    </row>
    <row r="178" spans="1:20">
      <c r="A178" t="s">
        <v>279</v>
      </c>
      <c r="B178" s="21">
        <v>45099</v>
      </c>
      <c r="C178" s="52" t="s">
        <v>231</v>
      </c>
      <c r="D178" s="6">
        <v>3</v>
      </c>
      <c r="H178">
        <v>28</v>
      </c>
      <c r="I178">
        <v>29</v>
      </c>
      <c r="J178" s="7">
        <v>28</v>
      </c>
      <c r="K178" s="24">
        <v>18</v>
      </c>
      <c r="L178" s="24">
        <v>18</v>
      </c>
      <c r="M178" s="24">
        <v>18</v>
      </c>
      <c r="N178" s="109">
        <f t="shared" si="16"/>
        <v>18</v>
      </c>
      <c r="O178" s="107">
        <f t="shared" si="15"/>
        <v>45082</v>
      </c>
      <c r="P178" s="108">
        <f t="shared" si="14"/>
        <v>45107</v>
      </c>
      <c r="Q178" s="70"/>
      <c r="R178" s="110"/>
      <c r="T178">
        <v>7</v>
      </c>
    </row>
    <row r="179" spans="1:20">
      <c r="A179" t="s">
        <v>280</v>
      </c>
      <c r="B179" s="21">
        <v>45099</v>
      </c>
      <c r="C179" s="52" t="s">
        <v>231</v>
      </c>
      <c r="K179" s="24"/>
      <c r="L179" s="24"/>
      <c r="M179" s="23"/>
      <c r="N179" s="109">
        <f t="shared" si="16"/>
        <v>0</v>
      </c>
      <c r="O179" s="107">
        <f t="shared" si="15"/>
        <v>45100</v>
      </c>
      <c r="P179" s="108">
        <f t="shared" si="14"/>
        <v>45125</v>
      </c>
      <c r="Q179" s="70" t="s">
        <v>635</v>
      </c>
      <c r="R179" s="110"/>
      <c r="T179">
        <v>3.5</v>
      </c>
    </row>
    <row r="180" spans="1:20">
      <c r="A180" t="s">
        <v>281</v>
      </c>
      <c r="B180" s="21">
        <v>45099</v>
      </c>
      <c r="C180" s="52" t="s">
        <v>231</v>
      </c>
      <c r="D180" s="6">
        <v>4</v>
      </c>
      <c r="H180">
        <v>35</v>
      </c>
      <c r="I180">
        <v>36</v>
      </c>
      <c r="J180" s="7">
        <v>36</v>
      </c>
      <c r="K180" s="24">
        <v>21</v>
      </c>
      <c r="L180" s="24">
        <v>21</v>
      </c>
      <c r="M180" s="24">
        <v>21</v>
      </c>
      <c r="N180" s="109">
        <f t="shared" si="16"/>
        <v>21</v>
      </c>
      <c r="O180" s="107">
        <f t="shared" si="15"/>
        <v>45079</v>
      </c>
      <c r="P180" s="108">
        <f t="shared" si="14"/>
        <v>45104</v>
      </c>
      <c r="Q180" s="70"/>
      <c r="R180" s="110"/>
      <c r="T180">
        <v>7</v>
      </c>
    </row>
    <row r="181" spans="1:20">
      <c r="A181" t="s">
        <v>282</v>
      </c>
      <c r="B181" s="21">
        <v>45099</v>
      </c>
      <c r="C181" s="52" t="s">
        <v>231</v>
      </c>
      <c r="D181" s="6">
        <v>2</v>
      </c>
      <c r="H181">
        <v>41</v>
      </c>
      <c r="I181">
        <v>41</v>
      </c>
      <c r="J181" s="7" t="s">
        <v>650</v>
      </c>
      <c r="K181" s="24">
        <v>23</v>
      </c>
      <c r="L181" s="24">
        <v>23</v>
      </c>
      <c r="M181" s="23"/>
      <c r="N181" s="109">
        <f>ROUND((K181+L181)/2,0)</f>
        <v>23</v>
      </c>
      <c r="O181" s="107">
        <f t="shared" si="15"/>
        <v>45077</v>
      </c>
      <c r="P181" s="108">
        <f t="shared" si="14"/>
        <v>45102</v>
      </c>
      <c r="Q181" s="70"/>
      <c r="R181" s="110"/>
      <c r="T181">
        <v>7</v>
      </c>
    </row>
    <row r="182" spans="1:20">
      <c r="A182" t="s">
        <v>283</v>
      </c>
      <c r="B182" s="21">
        <v>45099</v>
      </c>
      <c r="C182" s="52" t="s">
        <v>231</v>
      </c>
      <c r="K182" s="24"/>
      <c r="L182" s="24"/>
      <c r="M182" s="23"/>
      <c r="N182" s="109">
        <f t="shared" si="16"/>
        <v>0</v>
      </c>
      <c r="O182" s="107">
        <f t="shared" si="15"/>
        <v>45100</v>
      </c>
      <c r="P182" s="108">
        <f t="shared" si="14"/>
        <v>45125</v>
      </c>
      <c r="Q182" s="70" t="s">
        <v>635</v>
      </c>
      <c r="R182" s="110"/>
      <c r="T182">
        <v>3.5</v>
      </c>
    </row>
    <row r="183" spans="1:20">
      <c r="A183" t="s">
        <v>284</v>
      </c>
      <c r="B183" s="21">
        <v>45099</v>
      </c>
      <c r="C183" s="52" t="s">
        <v>231</v>
      </c>
      <c r="D183" s="6">
        <v>5</v>
      </c>
      <c r="H183">
        <v>33</v>
      </c>
      <c r="I183">
        <v>32</v>
      </c>
      <c r="J183" s="7">
        <v>32</v>
      </c>
      <c r="K183" s="24">
        <v>20</v>
      </c>
      <c r="L183" s="24">
        <v>19</v>
      </c>
      <c r="M183" s="24">
        <v>19</v>
      </c>
      <c r="N183" s="109">
        <f t="shared" ref="N183:N274" si="20">ROUND((K183+L183+M183)/3,0)</f>
        <v>19</v>
      </c>
      <c r="O183" s="107">
        <f t="shared" si="15"/>
        <v>45081</v>
      </c>
      <c r="P183" s="108">
        <f t="shared" ref="P183:P274" si="21">O183+25</f>
        <v>45106</v>
      </c>
      <c r="Q183" s="70"/>
      <c r="R183" s="110"/>
      <c r="T183">
        <v>7</v>
      </c>
    </row>
    <row r="184" spans="1:20">
      <c r="A184" t="s">
        <v>285</v>
      </c>
      <c r="B184" s="21">
        <v>45099</v>
      </c>
      <c r="C184" s="52" t="s">
        <v>231</v>
      </c>
      <c r="K184" s="24"/>
      <c r="L184" s="24"/>
      <c r="M184" s="23"/>
      <c r="N184" s="109">
        <f t="shared" si="20"/>
        <v>0</v>
      </c>
      <c r="O184" s="107">
        <f t="shared" ref="O184:O274" si="22">B184-N184+1</f>
        <v>45100</v>
      </c>
      <c r="P184" s="108">
        <f t="shared" si="21"/>
        <v>45125</v>
      </c>
      <c r="Q184" s="70" t="s">
        <v>631</v>
      </c>
      <c r="R184" s="110"/>
      <c r="T184">
        <v>3.5</v>
      </c>
    </row>
    <row r="185" spans="1:20">
      <c r="A185" t="s">
        <v>286</v>
      </c>
      <c r="B185" s="21">
        <v>45099</v>
      </c>
      <c r="C185" s="52" t="s">
        <v>231</v>
      </c>
      <c r="D185" s="6">
        <v>5</v>
      </c>
      <c r="E185">
        <v>90</v>
      </c>
      <c r="K185" s="24"/>
      <c r="L185" s="24"/>
      <c r="M185" s="23"/>
      <c r="N185" s="109">
        <f t="shared" si="20"/>
        <v>0</v>
      </c>
      <c r="O185" s="107">
        <f t="shared" si="22"/>
        <v>45100</v>
      </c>
      <c r="P185" s="108">
        <f t="shared" si="21"/>
        <v>45125</v>
      </c>
      <c r="Q185" s="71" t="s">
        <v>651</v>
      </c>
      <c r="R185" s="110"/>
      <c r="T185">
        <v>3.5</v>
      </c>
    </row>
    <row r="186" spans="1:20">
      <c r="A186" t="s">
        <v>287</v>
      </c>
      <c r="B186" s="21">
        <v>45099</v>
      </c>
      <c r="C186" s="52" t="s">
        <v>231</v>
      </c>
      <c r="K186" s="24"/>
      <c r="L186" s="24"/>
      <c r="M186" s="23"/>
      <c r="N186" s="109">
        <f t="shared" si="20"/>
        <v>0</v>
      </c>
      <c r="O186" s="107">
        <f t="shared" si="22"/>
        <v>45100</v>
      </c>
      <c r="P186" s="108">
        <f t="shared" si="21"/>
        <v>45125</v>
      </c>
      <c r="Q186" s="70" t="s">
        <v>631</v>
      </c>
      <c r="R186" s="110"/>
      <c r="T186">
        <v>3.5</v>
      </c>
    </row>
    <row r="187" spans="1:20">
      <c r="A187" t="s">
        <v>289</v>
      </c>
      <c r="B187" s="21">
        <v>45099</v>
      </c>
      <c r="C187" s="52" t="s">
        <v>231</v>
      </c>
      <c r="D187" s="6">
        <v>1</v>
      </c>
      <c r="H187">
        <v>24</v>
      </c>
      <c r="K187" s="24"/>
      <c r="L187" s="24">
        <v>16</v>
      </c>
      <c r="M187" s="23"/>
      <c r="N187" s="109">
        <v>16</v>
      </c>
      <c r="O187" s="107">
        <f t="shared" si="22"/>
        <v>45084</v>
      </c>
      <c r="P187" s="108">
        <f t="shared" si="21"/>
        <v>45109</v>
      </c>
      <c r="Q187" s="70"/>
      <c r="R187" s="110"/>
      <c r="T187">
        <v>7</v>
      </c>
    </row>
    <row r="188" spans="1:20">
      <c r="A188" t="s">
        <v>291</v>
      </c>
      <c r="B188" s="21">
        <v>45099</v>
      </c>
      <c r="C188" s="52" t="s">
        <v>231</v>
      </c>
      <c r="D188" s="6">
        <v>4</v>
      </c>
      <c r="H188">
        <v>26</v>
      </c>
      <c r="I188">
        <v>26</v>
      </c>
      <c r="J188" s="7">
        <v>24</v>
      </c>
      <c r="K188" s="24">
        <v>17</v>
      </c>
      <c r="L188" s="24">
        <v>17</v>
      </c>
      <c r="M188" s="24">
        <v>16</v>
      </c>
      <c r="N188" s="109">
        <f t="shared" si="20"/>
        <v>17</v>
      </c>
      <c r="O188" s="107">
        <f t="shared" si="22"/>
        <v>45083</v>
      </c>
      <c r="P188" s="108">
        <f t="shared" si="21"/>
        <v>45108</v>
      </c>
      <c r="Q188" s="70"/>
      <c r="R188" s="110"/>
      <c r="T188">
        <v>7</v>
      </c>
    </row>
    <row r="189" spans="1:20">
      <c r="A189" t="s">
        <v>292</v>
      </c>
      <c r="B189" s="21">
        <v>45099</v>
      </c>
      <c r="C189" s="52" t="s">
        <v>231</v>
      </c>
      <c r="K189" s="24"/>
      <c r="L189" s="24"/>
      <c r="M189" s="23"/>
      <c r="N189" s="109">
        <f t="shared" si="20"/>
        <v>0</v>
      </c>
      <c r="O189" s="107">
        <f t="shared" si="22"/>
        <v>45100</v>
      </c>
      <c r="P189" s="108">
        <f t="shared" si="21"/>
        <v>45125</v>
      </c>
      <c r="Q189" s="70" t="s">
        <v>631</v>
      </c>
      <c r="R189" s="110"/>
      <c r="T189">
        <v>3.5</v>
      </c>
    </row>
    <row r="190" spans="1:20">
      <c r="A190" t="s">
        <v>293</v>
      </c>
      <c r="B190" s="21">
        <v>45099</v>
      </c>
      <c r="C190" s="52" t="s">
        <v>231</v>
      </c>
      <c r="D190" s="6">
        <v>4</v>
      </c>
      <c r="H190" t="s">
        <v>634</v>
      </c>
      <c r="I190" t="s">
        <v>30</v>
      </c>
      <c r="K190" s="24"/>
      <c r="L190" s="24">
        <v>26</v>
      </c>
      <c r="M190" s="23"/>
      <c r="N190" s="109">
        <v>26</v>
      </c>
      <c r="O190" s="107">
        <f t="shared" si="22"/>
        <v>45074</v>
      </c>
      <c r="P190" s="108">
        <f t="shared" si="21"/>
        <v>45099</v>
      </c>
      <c r="Q190" s="70"/>
      <c r="R190" s="110"/>
      <c r="T190">
        <v>7</v>
      </c>
    </row>
    <row r="191" spans="1:20">
      <c r="A191" t="s">
        <v>295</v>
      </c>
      <c r="B191" s="21">
        <v>45099</v>
      </c>
      <c r="C191" s="52" t="s">
        <v>231</v>
      </c>
      <c r="K191" s="24"/>
      <c r="L191" s="24"/>
      <c r="M191" s="23"/>
      <c r="N191" s="109">
        <f t="shared" si="20"/>
        <v>0</v>
      </c>
      <c r="O191" s="107">
        <f t="shared" si="22"/>
        <v>45100</v>
      </c>
      <c r="P191" s="108">
        <f t="shared" si="21"/>
        <v>45125</v>
      </c>
      <c r="Q191" s="70" t="s">
        <v>633</v>
      </c>
      <c r="R191" s="110"/>
      <c r="T191">
        <v>3.5</v>
      </c>
    </row>
    <row r="192" spans="1:20">
      <c r="A192" t="s">
        <v>296</v>
      </c>
      <c r="B192" s="21">
        <v>45099</v>
      </c>
      <c r="C192" s="52" t="s">
        <v>231</v>
      </c>
      <c r="K192" s="24"/>
      <c r="L192" s="24"/>
      <c r="M192" s="23"/>
      <c r="N192" s="109">
        <f t="shared" si="20"/>
        <v>0</v>
      </c>
      <c r="O192" s="107">
        <f t="shared" si="22"/>
        <v>45100</v>
      </c>
      <c r="P192" s="108">
        <f t="shared" si="21"/>
        <v>45125</v>
      </c>
      <c r="Q192" s="70" t="s">
        <v>624</v>
      </c>
      <c r="R192" s="110"/>
      <c r="T192">
        <v>3.5</v>
      </c>
    </row>
    <row r="193" spans="1:20">
      <c r="A193" t="s">
        <v>297</v>
      </c>
      <c r="B193" s="21">
        <v>45099</v>
      </c>
      <c r="C193" s="52" t="s">
        <v>231</v>
      </c>
      <c r="D193" s="6">
        <v>4</v>
      </c>
      <c r="H193">
        <v>41</v>
      </c>
      <c r="I193">
        <v>40</v>
      </c>
      <c r="J193" s="7">
        <v>36</v>
      </c>
      <c r="K193" s="24">
        <v>23</v>
      </c>
      <c r="L193" s="24">
        <v>22</v>
      </c>
      <c r="M193" s="24">
        <v>21</v>
      </c>
      <c r="N193" s="109">
        <f t="shared" si="20"/>
        <v>22</v>
      </c>
      <c r="O193" s="107">
        <f t="shared" si="22"/>
        <v>45078</v>
      </c>
      <c r="P193" s="108">
        <f t="shared" si="21"/>
        <v>45103</v>
      </c>
      <c r="Q193" s="70"/>
      <c r="R193" s="110"/>
      <c r="T193">
        <v>7</v>
      </c>
    </row>
    <row r="194" spans="1:20">
      <c r="A194" t="s">
        <v>298</v>
      </c>
      <c r="B194" s="21">
        <v>45099</v>
      </c>
      <c r="C194" s="52" t="s">
        <v>231</v>
      </c>
      <c r="K194" s="24"/>
      <c r="L194" s="24"/>
      <c r="M194" s="23"/>
      <c r="N194" s="109">
        <f t="shared" si="20"/>
        <v>0</v>
      </c>
      <c r="O194" s="107">
        <f t="shared" si="22"/>
        <v>45100</v>
      </c>
      <c r="P194" s="108">
        <f t="shared" si="21"/>
        <v>45125</v>
      </c>
      <c r="Q194" s="70" t="s">
        <v>633</v>
      </c>
      <c r="R194" s="110"/>
      <c r="T194">
        <v>3.5</v>
      </c>
    </row>
    <row r="195" spans="1:20">
      <c r="A195" t="s">
        <v>299</v>
      </c>
      <c r="B195" s="21">
        <v>45099</v>
      </c>
      <c r="C195" s="52" t="s">
        <v>231</v>
      </c>
      <c r="D195" s="6">
        <v>2</v>
      </c>
      <c r="E195">
        <v>90</v>
      </c>
      <c r="F195">
        <v>60</v>
      </c>
      <c r="K195" s="24">
        <v>10</v>
      </c>
      <c r="L195" s="24">
        <v>7</v>
      </c>
      <c r="M195" s="23"/>
      <c r="N195" s="109">
        <f>ROUND((K195+L195)/2,0)</f>
        <v>9</v>
      </c>
      <c r="O195" s="107">
        <f t="shared" si="22"/>
        <v>45091</v>
      </c>
      <c r="P195" s="108">
        <f t="shared" si="21"/>
        <v>45116</v>
      </c>
      <c r="Q195" s="70"/>
      <c r="R195" s="110"/>
      <c r="T195">
        <v>7</v>
      </c>
    </row>
    <row r="196" spans="1:20">
      <c r="A196" t="s">
        <v>301</v>
      </c>
      <c r="B196" s="21">
        <v>45099</v>
      </c>
      <c r="C196" s="52" t="s">
        <v>231</v>
      </c>
      <c r="D196" s="6">
        <v>4</v>
      </c>
      <c r="E196">
        <v>90</v>
      </c>
      <c r="F196">
        <v>90</v>
      </c>
      <c r="G196" s="7" t="s">
        <v>42</v>
      </c>
      <c r="K196" s="24">
        <v>10</v>
      </c>
      <c r="L196" s="24">
        <v>10</v>
      </c>
      <c r="M196" s="23">
        <v>11</v>
      </c>
      <c r="N196" s="109">
        <f t="shared" si="20"/>
        <v>10</v>
      </c>
      <c r="O196" s="107">
        <f t="shared" si="22"/>
        <v>45090</v>
      </c>
      <c r="P196" s="108">
        <f t="shared" si="21"/>
        <v>45115</v>
      </c>
      <c r="Q196" s="70"/>
      <c r="R196" s="110"/>
      <c r="T196">
        <v>7</v>
      </c>
    </row>
    <row r="197" spans="1:20">
      <c r="A197" t="s">
        <v>302</v>
      </c>
      <c r="B197" s="21">
        <v>45099</v>
      </c>
      <c r="C197" s="52" t="s">
        <v>231</v>
      </c>
      <c r="K197" s="24"/>
      <c r="L197" s="24"/>
      <c r="M197" s="23"/>
      <c r="N197" s="109">
        <f t="shared" si="20"/>
        <v>0</v>
      </c>
      <c r="O197" s="107">
        <f t="shared" si="22"/>
        <v>45100</v>
      </c>
      <c r="P197" s="108">
        <f t="shared" si="21"/>
        <v>45125</v>
      </c>
      <c r="Q197" s="70" t="s">
        <v>633</v>
      </c>
      <c r="R197" s="110"/>
      <c r="T197">
        <v>3.5</v>
      </c>
    </row>
    <row r="198" spans="1:20">
      <c r="A198" t="s">
        <v>303</v>
      </c>
      <c r="B198" s="21">
        <v>45099</v>
      </c>
      <c r="C198" s="52" t="s">
        <v>231</v>
      </c>
      <c r="D198" s="6">
        <v>4</v>
      </c>
      <c r="H198" t="s">
        <v>195</v>
      </c>
      <c r="J198" s="7" t="s">
        <v>196</v>
      </c>
      <c r="K198" s="24">
        <v>24</v>
      </c>
      <c r="L198" s="24">
        <v>25</v>
      </c>
      <c r="M198" s="23">
        <v>25</v>
      </c>
      <c r="N198" s="109">
        <f t="shared" si="20"/>
        <v>25</v>
      </c>
      <c r="O198" s="107">
        <f t="shared" si="22"/>
        <v>45075</v>
      </c>
      <c r="P198" s="108">
        <f t="shared" si="21"/>
        <v>45100</v>
      </c>
      <c r="Q198" s="70"/>
      <c r="R198" s="110"/>
      <c r="T198">
        <v>7</v>
      </c>
    </row>
    <row r="199" s="3" customFormat="1" spans="1:20">
      <c r="A199" s="3" t="s">
        <v>627</v>
      </c>
      <c r="B199" s="26"/>
      <c r="C199" s="27"/>
      <c r="D199" s="28"/>
      <c r="G199" s="29"/>
      <c r="J199" s="29"/>
      <c r="K199" s="42"/>
      <c r="L199" s="42"/>
      <c r="M199" s="29"/>
      <c r="N199" s="29"/>
      <c r="T199" s="3">
        <f>SUM(T142:T198)</f>
        <v>276.5</v>
      </c>
    </row>
    <row r="200" spans="2:18">
      <c r="B200" s="21">
        <v>45099</v>
      </c>
      <c r="C200" s="52" t="s">
        <v>231</v>
      </c>
      <c r="K200" s="24"/>
      <c r="L200" s="24"/>
      <c r="M200" s="23"/>
      <c r="N200" s="109">
        <f t="shared" si="20"/>
        <v>0</v>
      </c>
      <c r="O200" s="107">
        <f t="shared" si="22"/>
        <v>45100</v>
      </c>
      <c r="P200" s="108">
        <f t="shared" si="21"/>
        <v>45125</v>
      </c>
      <c r="Q200" s="70" t="s">
        <v>633</v>
      </c>
      <c r="R200" s="110"/>
    </row>
    <row r="201" spans="2:18">
      <c r="B201" s="21">
        <v>45099</v>
      </c>
      <c r="C201" s="52" t="s">
        <v>231</v>
      </c>
      <c r="K201" s="24"/>
      <c r="L201" s="24"/>
      <c r="M201" s="23"/>
      <c r="N201" s="109">
        <f t="shared" si="20"/>
        <v>0</v>
      </c>
      <c r="O201" s="107">
        <f t="shared" si="22"/>
        <v>45100</v>
      </c>
      <c r="P201" s="108">
        <f t="shared" si="21"/>
        <v>45125</v>
      </c>
      <c r="Q201" s="70" t="s">
        <v>625</v>
      </c>
      <c r="R201" s="110"/>
    </row>
    <row r="202" spans="2:18">
      <c r="B202" s="21">
        <v>45099</v>
      </c>
      <c r="C202" s="52" t="s">
        <v>231</v>
      </c>
      <c r="K202" s="24"/>
      <c r="L202" s="24"/>
      <c r="M202" s="23"/>
      <c r="N202" s="109">
        <f t="shared" si="20"/>
        <v>0</v>
      </c>
      <c r="O202" s="107">
        <f t="shared" si="22"/>
        <v>45100</v>
      </c>
      <c r="P202" s="108">
        <f t="shared" si="21"/>
        <v>45125</v>
      </c>
      <c r="Q202" s="70" t="s">
        <v>640</v>
      </c>
      <c r="R202" s="110"/>
    </row>
    <row r="203" spans="2:18">
      <c r="B203" s="21">
        <v>45099</v>
      </c>
      <c r="C203" s="52" t="s">
        <v>231</v>
      </c>
      <c r="K203" s="24"/>
      <c r="L203" s="24"/>
      <c r="M203" s="23"/>
      <c r="N203" s="109">
        <f t="shared" si="20"/>
        <v>0</v>
      </c>
      <c r="O203" s="107">
        <f t="shared" si="22"/>
        <v>45100</v>
      </c>
      <c r="P203" s="108">
        <f t="shared" si="21"/>
        <v>45125</v>
      </c>
      <c r="Q203" s="70" t="s">
        <v>625</v>
      </c>
      <c r="R203" s="110"/>
    </row>
    <row r="204" spans="2:18">
      <c r="B204" s="21">
        <v>45099</v>
      </c>
      <c r="C204" s="52" t="s">
        <v>231</v>
      </c>
      <c r="K204" s="24"/>
      <c r="L204" s="24"/>
      <c r="M204" s="23"/>
      <c r="N204" s="109">
        <f t="shared" si="20"/>
        <v>0</v>
      </c>
      <c r="O204" s="107">
        <f t="shared" si="22"/>
        <v>45100</v>
      </c>
      <c r="P204" s="108">
        <f t="shared" si="21"/>
        <v>45125</v>
      </c>
      <c r="Q204" s="70" t="s">
        <v>633</v>
      </c>
      <c r="R204" s="110"/>
    </row>
    <row r="205" spans="2:18">
      <c r="B205" s="21">
        <v>45099</v>
      </c>
      <c r="C205" s="52" t="s">
        <v>231</v>
      </c>
      <c r="D205" s="6">
        <v>3</v>
      </c>
      <c r="F205">
        <v>90</v>
      </c>
      <c r="G205" s="7">
        <v>90</v>
      </c>
      <c r="H205">
        <v>16</v>
      </c>
      <c r="K205" s="24">
        <v>13</v>
      </c>
      <c r="L205" s="24">
        <v>10</v>
      </c>
      <c r="M205" s="24">
        <v>10</v>
      </c>
      <c r="N205" s="109">
        <f t="shared" si="20"/>
        <v>11</v>
      </c>
      <c r="O205" s="107">
        <f t="shared" si="22"/>
        <v>45089</v>
      </c>
      <c r="P205" s="108">
        <f t="shared" si="21"/>
        <v>45114</v>
      </c>
      <c r="Q205" s="70"/>
      <c r="R205" s="110"/>
    </row>
    <row r="206" spans="2:18">
      <c r="B206" s="21">
        <v>45099</v>
      </c>
      <c r="C206" s="52" t="s">
        <v>231</v>
      </c>
      <c r="D206" s="6">
        <v>4</v>
      </c>
      <c r="E206">
        <v>90</v>
      </c>
      <c r="F206">
        <v>90</v>
      </c>
      <c r="G206" s="7" t="s">
        <v>42</v>
      </c>
      <c r="K206" s="24">
        <v>10</v>
      </c>
      <c r="L206" s="24">
        <v>10</v>
      </c>
      <c r="M206" s="23">
        <v>11</v>
      </c>
      <c r="N206" s="109">
        <f t="shared" si="20"/>
        <v>10</v>
      </c>
      <c r="O206" s="107">
        <f t="shared" si="22"/>
        <v>45090</v>
      </c>
      <c r="P206" s="108">
        <f t="shared" si="21"/>
        <v>45115</v>
      </c>
      <c r="Q206" s="70"/>
      <c r="R206" s="110"/>
    </row>
    <row r="207" spans="2:18">
      <c r="B207" s="21">
        <v>45099</v>
      </c>
      <c r="C207" s="52" t="s">
        <v>231</v>
      </c>
      <c r="D207" s="6">
        <v>6</v>
      </c>
      <c r="E207">
        <v>60</v>
      </c>
      <c r="F207">
        <v>60</v>
      </c>
      <c r="G207" s="7">
        <v>60</v>
      </c>
      <c r="K207" s="24">
        <v>7</v>
      </c>
      <c r="L207" s="24">
        <v>7</v>
      </c>
      <c r="M207" s="23">
        <v>7</v>
      </c>
      <c r="N207" s="109">
        <f t="shared" si="20"/>
        <v>7</v>
      </c>
      <c r="O207" s="107">
        <f t="shared" si="22"/>
        <v>45093</v>
      </c>
      <c r="P207" s="108">
        <f t="shared" si="21"/>
        <v>45118</v>
      </c>
      <c r="Q207" s="70"/>
      <c r="R207" s="110"/>
    </row>
    <row r="208" spans="2:18">
      <c r="B208" s="21">
        <v>45099</v>
      </c>
      <c r="C208" s="52" t="s">
        <v>231</v>
      </c>
      <c r="D208" s="6">
        <v>3</v>
      </c>
      <c r="H208">
        <v>36</v>
      </c>
      <c r="I208">
        <v>41</v>
      </c>
      <c r="J208" s="7">
        <v>40</v>
      </c>
      <c r="K208" s="24">
        <v>21</v>
      </c>
      <c r="L208" s="24">
        <v>23</v>
      </c>
      <c r="M208" s="24">
        <v>22</v>
      </c>
      <c r="N208" s="109">
        <f t="shared" si="20"/>
        <v>22</v>
      </c>
      <c r="O208" s="107">
        <f t="shared" si="22"/>
        <v>45078</v>
      </c>
      <c r="P208" s="108">
        <f t="shared" si="21"/>
        <v>45103</v>
      </c>
      <c r="Q208" s="70"/>
      <c r="R208" s="110"/>
    </row>
    <row r="209" spans="1:20">
      <c r="A209" t="s">
        <v>304</v>
      </c>
      <c r="B209" s="21">
        <v>45097</v>
      </c>
      <c r="C209" s="31" t="s">
        <v>305</v>
      </c>
      <c r="K209" s="24"/>
      <c r="L209" s="24"/>
      <c r="M209" s="23"/>
      <c r="N209" s="109">
        <f t="shared" si="20"/>
        <v>0</v>
      </c>
      <c r="O209" s="107">
        <f t="shared" si="22"/>
        <v>45098</v>
      </c>
      <c r="P209" s="108">
        <f t="shared" si="21"/>
        <v>45123</v>
      </c>
      <c r="Q209" s="70" t="s">
        <v>625</v>
      </c>
      <c r="R209" s="110"/>
      <c r="T209">
        <v>4</v>
      </c>
    </row>
    <row r="210" spans="1:20">
      <c r="A210" t="s">
        <v>306</v>
      </c>
      <c r="B210" s="21">
        <v>45097</v>
      </c>
      <c r="C210" s="31" t="s">
        <v>305</v>
      </c>
      <c r="H210" t="s">
        <v>652</v>
      </c>
      <c r="K210" s="24">
        <v>26</v>
      </c>
      <c r="L210" s="24"/>
      <c r="M210" s="23"/>
      <c r="N210" s="109">
        <v>26</v>
      </c>
      <c r="O210" s="107">
        <f t="shared" si="22"/>
        <v>45072</v>
      </c>
      <c r="P210" s="108">
        <f t="shared" si="21"/>
        <v>45097</v>
      </c>
      <c r="Q210" s="70"/>
      <c r="R210" s="110"/>
      <c r="T210">
        <v>8</v>
      </c>
    </row>
    <row r="211" spans="1:20">
      <c r="A211" t="s">
        <v>308</v>
      </c>
      <c r="B211" s="21">
        <v>45097</v>
      </c>
      <c r="C211" s="31" t="s">
        <v>305</v>
      </c>
      <c r="K211" s="24"/>
      <c r="L211" s="24"/>
      <c r="M211" s="23"/>
      <c r="N211" s="109">
        <f t="shared" si="20"/>
        <v>0</v>
      </c>
      <c r="O211" s="107">
        <f t="shared" si="22"/>
        <v>45098</v>
      </c>
      <c r="P211" s="108">
        <f t="shared" si="21"/>
        <v>45123</v>
      </c>
      <c r="Q211" s="71" t="s">
        <v>639</v>
      </c>
      <c r="R211" s="110"/>
      <c r="T211">
        <v>4</v>
      </c>
    </row>
    <row r="212" spans="1:20">
      <c r="A212" t="s">
        <v>309</v>
      </c>
      <c r="B212" s="21">
        <v>45097</v>
      </c>
      <c r="C212" s="31" t="s">
        <v>305</v>
      </c>
      <c r="K212" s="24"/>
      <c r="L212" s="24"/>
      <c r="M212" s="23"/>
      <c r="N212" s="109">
        <f t="shared" si="20"/>
        <v>0</v>
      </c>
      <c r="O212" s="107">
        <f t="shared" si="22"/>
        <v>45098</v>
      </c>
      <c r="P212" s="108">
        <f t="shared" si="21"/>
        <v>45123</v>
      </c>
      <c r="Q212" s="70" t="s">
        <v>625</v>
      </c>
      <c r="R212" s="110"/>
      <c r="T212">
        <v>4</v>
      </c>
    </row>
    <row r="213" spans="1:20">
      <c r="A213" t="s">
        <v>310</v>
      </c>
      <c r="B213" s="21">
        <v>45097</v>
      </c>
      <c r="C213" s="31" t="s">
        <v>305</v>
      </c>
      <c r="D213" s="6">
        <v>6</v>
      </c>
      <c r="H213">
        <v>28</v>
      </c>
      <c r="I213">
        <v>30</v>
      </c>
      <c r="J213" s="7">
        <v>32</v>
      </c>
      <c r="K213" s="24">
        <v>18</v>
      </c>
      <c r="L213" s="24">
        <v>19</v>
      </c>
      <c r="M213" s="24">
        <v>19</v>
      </c>
      <c r="N213" s="109">
        <f t="shared" si="20"/>
        <v>19</v>
      </c>
      <c r="O213" s="107">
        <f t="shared" si="22"/>
        <v>45079</v>
      </c>
      <c r="P213" s="108">
        <f t="shared" si="21"/>
        <v>45104</v>
      </c>
      <c r="Q213" s="77"/>
      <c r="R213" s="110"/>
      <c r="T213">
        <v>8</v>
      </c>
    </row>
    <row r="214" spans="1:20">
      <c r="A214" t="s">
        <v>312</v>
      </c>
      <c r="B214" s="21">
        <v>45097</v>
      </c>
      <c r="C214" s="31" t="s">
        <v>305</v>
      </c>
      <c r="H214" t="s">
        <v>653</v>
      </c>
      <c r="I214" t="s">
        <v>654</v>
      </c>
      <c r="K214" s="24">
        <v>26</v>
      </c>
      <c r="L214" s="24"/>
      <c r="M214" s="23"/>
      <c r="N214" s="109">
        <v>26</v>
      </c>
      <c r="O214" s="107">
        <f t="shared" si="22"/>
        <v>45072</v>
      </c>
      <c r="P214" s="108">
        <f t="shared" si="21"/>
        <v>45097</v>
      </c>
      <c r="Q214" s="70"/>
      <c r="R214" s="110"/>
      <c r="T214">
        <v>8</v>
      </c>
    </row>
    <row r="215" spans="1:20">
      <c r="A215" t="s">
        <v>313</v>
      </c>
      <c r="B215" s="21">
        <v>45097</v>
      </c>
      <c r="C215" s="31" t="s">
        <v>305</v>
      </c>
      <c r="K215" s="24"/>
      <c r="L215" s="24"/>
      <c r="M215" s="23"/>
      <c r="N215" s="109">
        <f t="shared" si="20"/>
        <v>0</v>
      </c>
      <c r="O215" s="107">
        <f t="shared" si="22"/>
        <v>45098</v>
      </c>
      <c r="P215" s="108">
        <f t="shared" si="21"/>
        <v>45123</v>
      </c>
      <c r="Q215" s="70" t="s">
        <v>633</v>
      </c>
      <c r="R215" s="110"/>
      <c r="T215">
        <v>4</v>
      </c>
    </row>
    <row r="216" spans="1:20">
      <c r="A216" t="s">
        <v>314</v>
      </c>
      <c r="B216" s="21">
        <v>45097</v>
      </c>
      <c r="C216" s="31" t="s">
        <v>305</v>
      </c>
      <c r="K216" s="24"/>
      <c r="L216" s="24"/>
      <c r="M216" s="23"/>
      <c r="N216" s="109">
        <f t="shared" si="20"/>
        <v>0</v>
      </c>
      <c r="O216" s="107">
        <f t="shared" si="22"/>
        <v>45098</v>
      </c>
      <c r="P216" s="108">
        <f t="shared" si="21"/>
        <v>45123</v>
      </c>
      <c r="Q216" s="70" t="s">
        <v>624</v>
      </c>
      <c r="R216" s="110"/>
      <c r="T216">
        <v>4</v>
      </c>
    </row>
    <row r="217" spans="1:20">
      <c r="A217" t="s">
        <v>315</v>
      </c>
      <c r="B217" s="21">
        <v>45097</v>
      </c>
      <c r="C217" s="31" t="s">
        <v>305</v>
      </c>
      <c r="D217" s="6">
        <v>4</v>
      </c>
      <c r="H217">
        <v>32</v>
      </c>
      <c r="I217">
        <v>30</v>
      </c>
      <c r="J217" s="7">
        <v>32</v>
      </c>
      <c r="K217" s="24">
        <v>19</v>
      </c>
      <c r="L217" s="24">
        <v>19</v>
      </c>
      <c r="M217" s="24">
        <v>19</v>
      </c>
      <c r="N217" s="109">
        <f t="shared" si="20"/>
        <v>19</v>
      </c>
      <c r="O217" s="107">
        <f t="shared" si="22"/>
        <v>45079</v>
      </c>
      <c r="P217" s="108">
        <f t="shared" si="21"/>
        <v>45104</v>
      </c>
      <c r="Q217" s="70"/>
      <c r="R217" s="110"/>
      <c r="T217">
        <v>8</v>
      </c>
    </row>
    <row r="218" spans="1:20">
      <c r="A218" t="s">
        <v>316</v>
      </c>
      <c r="B218" s="21">
        <v>45097</v>
      </c>
      <c r="C218" s="31" t="s">
        <v>305</v>
      </c>
      <c r="D218" s="6">
        <v>4</v>
      </c>
      <c r="H218">
        <v>34</v>
      </c>
      <c r="I218">
        <v>35</v>
      </c>
      <c r="J218" s="7">
        <v>34</v>
      </c>
      <c r="K218" s="24">
        <v>20</v>
      </c>
      <c r="L218" s="24">
        <v>21</v>
      </c>
      <c r="M218" s="24">
        <v>20</v>
      </c>
      <c r="N218" s="109">
        <f t="shared" si="20"/>
        <v>20</v>
      </c>
      <c r="O218" s="107">
        <f t="shared" si="22"/>
        <v>45078</v>
      </c>
      <c r="P218" s="108">
        <f t="shared" si="21"/>
        <v>45103</v>
      </c>
      <c r="Q218" s="70"/>
      <c r="R218" s="110"/>
      <c r="T218">
        <v>8</v>
      </c>
    </row>
    <row r="219" spans="1:20">
      <c r="A219" t="s">
        <v>317</v>
      </c>
      <c r="B219" s="21">
        <v>45097</v>
      </c>
      <c r="C219" s="31" t="s">
        <v>305</v>
      </c>
      <c r="K219" s="24"/>
      <c r="L219" s="24"/>
      <c r="M219" s="23"/>
      <c r="N219" s="109">
        <v>24</v>
      </c>
      <c r="O219" s="107">
        <f t="shared" si="22"/>
        <v>45074</v>
      </c>
      <c r="P219" s="108">
        <f t="shared" si="21"/>
        <v>45099</v>
      </c>
      <c r="Q219" s="70" t="s">
        <v>625</v>
      </c>
      <c r="R219" s="110"/>
      <c r="T219">
        <v>4</v>
      </c>
    </row>
    <row r="220" spans="1:20">
      <c r="A220" t="s">
        <v>319</v>
      </c>
      <c r="B220" s="21">
        <v>45097</v>
      </c>
      <c r="C220" s="31" t="s">
        <v>305</v>
      </c>
      <c r="K220" s="24"/>
      <c r="L220" s="24"/>
      <c r="M220" s="23"/>
      <c r="N220" s="109">
        <f t="shared" si="20"/>
        <v>0</v>
      </c>
      <c r="O220" s="107">
        <f t="shared" si="22"/>
        <v>45098</v>
      </c>
      <c r="P220" s="108">
        <f t="shared" si="21"/>
        <v>45123</v>
      </c>
      <c r="Q220" s="70" t="s">
        <v>624</v>
      </c>
      <c r="R220" s="110"/>
      <c r="T220">
        <v>4</v>
      </c>
    </row>
    <row r="221" spans="1:20">
      <c r="A221" t="s">
        <v>320</v>
      </c>
      <c r="B221" s="21">
        <v>45097</v>
      </c>
      <c r="C221" s="31" t="s">
        <v>305</v>
      </c>
      <c r="K221" s="24"/>
      <c r="L221" s="24"/>
      <c r="M221" s="23"/>
      <c r="N221" s="109">
        <f t="shared" si="20"/>
        <v>0</v>
      </c>
      <c r="O221" s="107">
        <f t="shared" si="22"/>
        <v>45098</v>
      </c>
      <c r="P221" s="108">
        <f t="shared" si="21"/>
        <v>45123</v>
      </c>
      <c r="Q221" s="70" t="s">
        <v>633</v>
      </c>
      <c r="R221" s="110"/>
      <c r="T221">
        <v>4</v>
      </c>
    </row>
    <row r="222" spans="1:20">
      <c r="A222" t="s">
        <v>322</v>
      </c>
      <c r="B222" s="21">
        <v>45097</v>
      </c>
      <c r="C222" s="31" t="s">
        <v>305</v>
      </c>
      <c r="D222" s="6">
        <v>7</v>
      </c>
      <c r="H222">
        <v>36</v>
      </c>
      <c r="I222">
        <v>40</v>
      </c>
      <c r="K222" s="24">
        <v>21</v>
      </c>
      <c r="L222" s="24">
        <v>22</v>
      </c>
      <c r="M222" s="23"/>
      <c r="N222" s="109">
        <f>ROUND((K222+L222)/2,0)</f>
        <v>22</v>
      </c>
      <c r="O222" s="107">
        <f t="shared" si="22"/>
        <v>45076</v>
      </c>
      <c r="P222" s="108">
        <f t="shared" si="21"/>
        <v>45101</v>
      </c>
      <c r="Q222" s="70"/>
      <c r="R222" s="110"/>
      <c r="T222">
        <v>8</v>
      </c>
    </row>
    <row r="223" spans="1:20">
      <c r="A223" t="s">
        <v>325</v>
      </c>
      <c r="B223" s="21">
        <v>45097</v>
      </c>
      <c r="C223" s="31" t="s">
        <v>305</v>
      </c>
      <c r="K223" s="24"/>
      <c r="L223" s="24"/>
      <c r="M223" s="23"/>
      <c r="N223" s="109">
        <f t="shared" si="20"/>
        <v>0</v>
      </c>
      <c r="O223" s="107">
        <f t="shared" si="22"/>
        <v>45098</v>
      </c>
      <c r="P223" s="108">
        <f t="shared" si="21"/>
        <v>45123</v>
      </c>
      <c r="Q223" s="71" t="s">
        <v>639</v>
      </c>
      <c r="R223" s="110"/>
      <c r="T223">
        <v>4</v>
      </c>
    </row>
    <row r="224" spans="1:20">
      <c r="A224" t="s">
        <v>326</v>
      </c>
      <c r="B224" s="21">
        <v>45097</v>
      </c>
      <c r="C224" s="31" t="s">
        <v>305</v>
      </c>
      <c r="K224" s="24"/>
      <c r="L224" s="24"/>
      <c r="M224" s="23"/>
      <c r="N224" s="109">
        <f t="shared" si="20"/>
        <v>0</v>
      </c>
      <c r="O224" s="107">
        <f t="shared" si="22"/>
        <v>45098</v>
      </c>
      <c r="P224" s="108">
        <f t="shared" si="21"/>
        <v>45123</v>
      </c>
      <c r="Q224" s="70" t="s">
        <v>640</v>
      </c>
      <c r="R224" s="110"/>
      <c r="T224">
        <v>4</v>
      </c>
    </row>
    <row r="225" spans="1:20">
      <c r="A225" t="s">
        <v>327</v>
      </c>
      <c r="B225" s="21">
        <v>45097</v>
      </c>
      <c r="C225" s="31" t="s">
        <v>305</v>
      </c>
      <c r="D225" s="6">
        <v>5</v>
      </c>
      <c r="H225">
        <v>30</v>
      </c>
      <c r="I225">
        <v>26</v>
      </c>
      <c r="J225" s="7">
        <v>32</v>
      </c>
      <c r="K225" s="24">
        <v>19</v>
      </c>
      <c r="L225" s="24">
        <v>17</v>
      </c>
      <c r="M225" s="24">
        <v>19</v>
      </c>
      <c r="N225" s="109">
        <f t="shared" si="20"/>
        <v>18</v>
      </c>
      <c r="O225" s="107">
        <f t="shared" si="22"/>
        <v>45080</v>
      </c>
      <c r="P225" s="108">
        <f t="shared" si="21"/>
        <v>45105</v>
      </c>
      <c r="Q225" s="70"/>
      <c r="R225" s="110"/>
      <c r="T225">
        <v>8</v>
      </c>
    </row>
    <row r="226" spans="1:20">
      <c r="A226" t="s">
        <v>328</v>
      </c>
      <c r="B226" s="21">
        <v>45097</v>
      </c>
      <c r="C226" s="31" t="s">
        <v>305</v>
      </c>
      <c r="K226" s="24"/>
      <c r="L226" s="24"/>
      <c r="M226" s="23"/>
      <c r="N226" s="109">
        <f t="shared" si="20"/>
        <v>0</v>
      </c>
      <c r="O226" s="107">
        <f t="shared" si="22"/>
        <v>45098</v>
      </c>
      <c r="P226" s="108">
        <f t="shared" si="21"/>
        <v>45123</v>
      </c>
      <c r="Q226" s="70" t="s">
        <v>635</v>
      </c>
      <c r="R226" s="110"/>
      <c r="T226">
        <v>4</v>
      </c>
    </row>
    <row r="227" spans="1:20">
      <c r="A227" t="s">
        <v>331</v>
      </c>
      <c r="B227" s="21">
        <v>45097</v>
      </c>
      <c r="C227" s="31" t="s">
        <v>305</v>
      </c>
      <c r="K227" s="24"/>
      <c r="L227" s="24"/>
      <c r="M227" s="23"/>
      <c r="N227" s="109">
        <f t="shared" si="20"/>
        <v>0</v>
      </c>
      <c r="O227" s="107">
        <f t="shared" si="22"/>
        <v>45098</v>
      </c>
      <c r="P227" s="108">
        <f t="shared" si="21"/>
        <v>45123</v>
      </c>
      <c r="Q227" s="71" t="s">
        <v>639</v>
      </c>
      <c r="R227" s="110"/>
      <c r="T227">
        <v>4</v>
      </c>
    </row>
    <row r="228" spans="1:20">
      <c r="A228" t="s">
        <v>332</v>
      </c>
      <c r="B228" s="21">
        <v>45097</v>
      </c>
      <c r="C228" s="31" t="s">
        <v>305</v>
      </c>
      <c r="K228" s="24"/>
      <c r="L228" s="24"/>
      <c r="M228" s="23"/>
      <c r="N228" s="109">
        <f t="shared" si="20"/>
        <v>0</v>
      </c>
      <c r="O228" s="107">
        <f t="shared" si="22"/>
        <v>45098</v>
      </c>
      <c r="P228" s="108">
        <f t="shared" si="21"/>
        <v>45123</v>
      </c>
      <c r="Q228" s="70" t="s">
        <v>635</v>
      </c>
      <c r="R228" s="110"/>
      <c r="T228">
        <v>4</v>
      </c>
    </row>
    <row r="229" spans="1:20">
      <c r="A229" t="s">
        <v>333</v>
      </c>
      <c r="B229" s="21">
        <v>45097</v>
      </c>
      <c r="C229" s="31" t="s">
        <v>305</v>
      </c>
      <c r="K229" s="24"/>
      <c r="L229" s="24"/>
      <c r="M229" s="23"/>
      <c r="N229" s="109">
        <f t="shared" si="20"/>
        <v>0</v>
      </c>
      <c r="O229" s="107">
        <f t="shared" si="22"/>
        <v>45098</v>
      </c>
      <c r="P229" s="108">
        <f t="shared" si="21"/>
        <v>45123</v>
      </c>
      <c r="Q229" s="70" t="s">
        <v>640</v>
      </c>
      <c r="R229" s="110"/>
      <c r="T229">
        <v>4</v>
      </c>
    </row>
    <row r="230" spans="1:20">
      <c r="A230" t="s">
        <v>334</v>
      </c>
      <c r="B230" s="21">
        <v>45097</v>
      </c>
      <c r="C230" s="31" t="s">
        <v>305</v>
      </c>
      <c r="K230" s="24"/>
      <c r="L230" s="24"/>
      <c r="M230" s="23"/>
      <c r="N230" s="109">
        <f t="shared" si="20"/>
        <v>0</v>
      </c>
      <c r="O230" s="107">
        <f t="shared" si="22"/>
        <v>45098</v>
      </c>
      <c r="P230" s="108">
        <f t="shared" si="21"/>
        <v>45123</v>
      </c>
      <c r="Q230" s="70" t="s">
        <v>631</v>
      </c>
      <c r="R230" s="110"/>
      <c r="T230">
        <v>4</v>
      </c>
    </row>
    <row r="231" spans="1:20">
      <c r="A231" t="s">
        <v>335</v>
      </c>
      <c r="B231" s="21">
        <v>45097</v>
      </c>
      <c r="C231" s="31" t="s">
        <v>305</v>
      </c>
      <c r="K231" s="24"/>
      <c r="L231" s="24"/>
      <c r="M231" s="23"/>
      <c r="N231" s="109">
        <f t="shared" si="20"/>
        <v>0</v>
      </c>
      <c r="O231" s="107">
        <f t="shared" si="22"/>
        <v>45098</v>
      </c>
      <c r="P231" s="108">
        <f t="shared" si="21"/>
        <v>45123</v>
      </c>
      <c r="Q231" s="70" t="s">
        <v>633</v>
      </c>
      <c r="R231" s="110"/>
      <c r="T231">
        <v>4</v>
      </c>
    </row>
    <row r="232" spans="1:20">
      <c r="A232" t="s">
        <v>336</v>
      </c>
      <c r="B232" s="21">
        <v>45097</v>
      </c>
      <c r="C232" s="31" t="s">
        <v>305</v>
      </c>
      <c r="D232" s="6">
        <v>4</v>
      </c>
      <c r="H232">
        <v>36</v>
      </c>
      <c r="I232">
        <v>37</v>
      </c>
      <c r="J232" s="7">
        <v>38</v>
      </c>
      <c r="K232" s="24">
        <v>21</v>
      </c>
      <c r="L232" s="24">
        <v>22</v>
      </c>
      <c r="M232" s="24">
        <v>22</v>
      </c>
      <c r="N232" s="109">
        <f t="shared" si="20"/>
        <v>22</v>
      </c>
      <c r="O232" s="107">
        <f t="shared" si="22"/>
        <v>45076</v>
      </c>
      <c r="P232" s="108">
        <f t="shared" si="21"/>
        <v>45101</v>
      </c>
      <c r="Q232" s="70"/>
      <c r="R232" s="110"/>
      <c r="T232">
        <v>8</v>
      </c>
    </row>
    <row r="233" spans="1:20">
      <c r="A233" t="s">
        <v>338</v>
      </c>
      <c r="B233" s="21">
        <v>45097</v>
      </c>
      <c r="C233" s="31" t="s">
        <v>305</v>
      </c>
      <c r="K233" s="24"/>
      <c r="L233" s="24"/>
      <c r="M233" s="23"/>
      <c r="N233" s="109">
        <f t="shared" si="20"/>
        <v>0</v>
      </c>
      <c r="O233" s="107">
        <f t="shared" si="22"/>
        <v>45098</v>
      </c>
      <c r="P233" s="108">
        <f t="shared" si="21"/>
        <v>45123</v>
      </c>
      <c r="Q233" s="70" t="s">
        <v>635</v>
      </c>
      <c r="R233" s="110"/>
      <c r="T233">
        <v>4</v>
      </c>
    </row>
    <row r="234" spans="1:20">
      <c r="A234" t="s">
        <v>341</v>
      </c>
      <c r="B234" s="21">
        <v>45097</v>
      </c>
      <c r="C234" s="31" t="s">
        <v>305</v>
      </c>
      <c r="K234" s="24"/>
      <c r="L234" s="24"/>
      <c r="M234" s="23"/>
      <c r="N234" s="109">
        <f t="shared" si="20"/>
        <v>0</v>
      </c>
      <c r="O234" s="107">
        <f t="shared" si="22"/>
        <v>45098</v>
      </c>
      <c r="P234" s="108">
        <f t="shared" si="21"/>
        <v>45123</v>
      </c>
      <c r="Q234" s="70" t="s">
        <v>633</v>
      </c>
      <c r="R234" s="110"/>
      <c r="T234">
        <v>4</v>
      </c>
    </row>
    <row r="235" s="3" customFormat="1" spans="1:20">
      <c r="A235" s="3" t="s">
        <v>627</v>
      </c>
      <c r="B235" s="26"/>
      <c r="C235" s="27"/>
      <c r="D235" s="28"/>
      <c r="G235" s="29"/>
      <c r="J235" s="29"/>
      <c r="K235" s="42"/>
      <c r="L235" s="42"/>
      <c r="M235" s="29"/>
      <c r="T235" s="3">
        <f>SUM(T209:T234)</f>
        <v>136</v>
      </c>
    </row>
    <row r="236" spans="2:19">
      <c r="B236" s="21">
        <v>45097</v>
      </c>
      <c r="C236" s="31" t="s">
        <v>305</v>
      </c>
      <c r="D236" s="6">
        <v>3</v>
      </c>
      <c r="H236">
        <v>39</v>
      </c>
      <c r="I236">
        <v>40</v>
      </c>
      <c r="J236" s="7">
        <v>42</v>
      </c>
      <c r="K236" s="24">
        <v>22</v>
      </c>
      <c r="L236" s="24">
        <v>22</v>
      </c>
      <c r="M236" s="24">
        <v>23</v>
      </c>
      <c r="N236" s="109">
        <f t="shared" ref="N236:N239" si="23">ROUND((K236+L236+M236)/3,0)</f>
        <v>22</v>
      </c>
      <c r="O236" s="107">
        <f>B236-N236+1</f>
        <v>45076</v>
      </c>
      <c r="P236" s="108">
        <f t="shared" ref="P236:P239" si="24">O236+25</f>
        <v>45101</v>
      </c>
      <c r="Q236" s="70"/>
      <c r="R236" s="110"/>
      <c r="S236" t="s">
        <v>655</v>
      </c>
    </row>
    <row r="237" spans="2:19">
      <c r="B237" s="21">
        <v>45097</v>
      </c>
      <c r="C237" s="31" t="s">
        <v>305</v>
      </c>
      <c r="D237" s="6">
        <v>4</v>
      </c>
      <c r="H237">
        <v>36</v>
      </c>
      <c r="I237">
        <v>33</v>
      </c>
      <c r="J237" s="7">
        <v>32</v>
      </c>
      <c r="K237" s="24">
        <v>21</v>
      </c>
      <c r="L237" s="24">
        <v>20</v>
      </c>
      <c r="M237" s="24">
        <v>19</v>
      </c>
      <c r="N237" s="109">
        <f t="shared" si="23"/>
        <v>20</v>
      </c>
      <c r="O237" s="107">
        <f t="shared" ref="O237:O239" si="25">B237-N237+1</f>
        <v>45078</v>
      </c>
      <c r="P237" s="108">
        <f t="shared" si="24"/>
        <v>45103</v>
      </c>
      <c r="Q237" s="70"/>
      <c r="R237" s="110"/>
      <c r="S237" t="s">
        <v>629</v>
      </c>
    </row>
    <row r="238" spans="2:18">
      <c r="B238" s="21">
        <v>45097</v>
      </c>
      <c r="C238" s="31" t="s">
        <v>305</v>
      </c>
      <c r="K238" s="24"/>
      <c r="L238" s="24"/>
      <c r="M238" s="23"/>
      <c r="N238" s="109">
        <f t="shared" si="23"/>
        <v>0</v>
      </c>
      <c r="O238" s="107">
        <f t="shared" si="25"/>
        <v>45098</v>
      </c>
      <c r="P238" s="108">
        <f t="shared" si="24"/>
        <v>45123</v>
      </c>
      <c r="Q238" s="70" t="s">
        <v>631</v>
      </c>
      <c r="R238" s="110"/>
    </row>
    <row r="239" spans="2:19">
      <c r="B239" s="21">
        <v>45097</v>
      </c>
      <c r="C239" s="31" t="s">
        <v>305</v>
      </c>
      <c r="D239" s="6">
        <v>5</v>
      </c>
      <c r="E239">
        <v>0</v>
      </c>
      <c r="F239">
        <v>0</v>
      </c>
      <c r="G239" s="7">
        <v>0</v>
      </c>
      <c r="K239" s="24">
        <v>0</v>
      </c>
      <c r="L239" s="24">
        <v>0</v>
      </c>
      <c r="M239" s="23">
        <v>0</v>
      </c>
      <c r="N239" s="109">
        <f t="shared" si="23"/>
        <v>0</v>
      </c>
      <c r="O239" s="107">
        <f t="shared" si="25"/>
        <v>45098</v>
      </c>
      <c r="P239" s="108">
        <f t="shared" si="24"/>
        <v>45123</v>
      </c>
      <c r="Q239" s="70"/>
      <c r="R239" s="110"/>
      <c r="S239" t="s">
        <v>656</v>
      </c>
    </row>
    <row r="240" spans="1:20">
      <c r="A240" t="s">
        <v>343</v>
      </c>
      <c r="B240" s="21">
        <v>45097</v>
      </c>
      <c r="C240" s="31" t="s">
        <v>344</v>
      </c>
      <c r="D240" s="6">
        <v>4</v>
      </c>
      <c r="E240" t="s">
        <v>644</v>
      </c>
      <c r="F240">
        <v>90</v>
      </c>
      <c r="G240" s="7">
        <v>90</v>
      </c>
      <c r="K240" s="24">
        <v>11</v>
      </c>
      <c r="L240" s="24">
        <v>10</v>
      </c>
      <c r="M240" s="24">
        <v>10</v>
      </c>
      <c r="N240" s="109">
        <f t="shared" si="20"/>
        <v>10</v>
      </c>
      <c r="O240" s="107">
        <f t="shared" si="22"/>
        <v>45088</v>
      </c>
      <c r="P240" s="108">
        <f t="shared" si="21"/>
        <v>45113</v>
      </c>
      <c r="Q240" s="70"/>
      <c r="R240" s="110"/>
      <c r="T240">
        <f>B240-'Мечение-1'!B200</f>
        <v>8</v>
      </c>
    </row>
    <row r="241" spans="1:20">
      <c r="A241" t="s">
        <v>345</v>
      </c>
      <c r="B241" s="21">
        <v>45097</v>
      </c>
      <c r="C241" s="31" t="s">
        <v>344</v>
      </c>
      <c r="D241" s="6">
        <v>4</v>
      </c>
      <c r="E241">
        <v>90</v>
      </c>
      <c r="F241">
        <v>90</v>
      </c>
      <c r="G241" s="7" t="s">
        <v>42</v>
      </c>
      <c r="K241" s="24">
        <v>10</v>
      </c>
      <c r="L241" s="24">
        <v>10</v>
      </c>
      <c r="M241" s="24">
        <v>11</v>
      </c>
      <c r="N241" s="109">
        <f t="shared" si="20"/>
        <v>10</v>
      </c>
      <c r="O241" s="107">
        <f t="shared" si="22"/>
        <v>45088</v>
      </c>
      <c r="P241" s="108">
        <f t="shared" si="21"/>
        <v>45113</v>
      </c>
      <c r="Q241" s="70"/>
      <c r="R241" s="110"/>
      <c r="T241">
        <v>8</v>
      </c>
    </row>
    <row r="242" spans="1:20">
      <c r="A242" t="s">
        <v>346</v>
      </c>
      <c r="B242" s="21">
        <v>45097</v>
      </c>
      <c r="C242" s="31" t="s">
        <v>344</v>
      </c>
      <c r="D242" s="6">
        <v>4</v>
      </c>
      <c r="H242">
        <v>28</v>
      </c>
      <c r="I242">
        <v>30</v>
      </c>
      <c r="J242" s="7">
        <v>33</v>
      </c>
      <c r="K242" s="24">
        <v>18</v>
      </c>
      <c r="L242" s="24">
        <v>19</v>
      </c>
      <c r="M242" s="24">
        <v>20</v>
      </c>
      <c r="N242" s="109">
        <f t="shared" si="20"/>
        <v>19</v>
      </c>
      <c r="O242" s="107">
        <f t="shared" si="22"/>
        <v>45079</v>
      </c>
      <c r="P242" s="108">
        <f t="shared" si="21"/>
        <v>45104</v>
      </c>
      <c r="Q242" s="70"/>
      <c r="R242" s="110"/>
      <c r="T242">
        <v>8</v>
      </c>
    </row>
    <row r="243" spans="1:20">
      <c r="A243" t="s">
        <v>347</v>
      </c>
      <c r="B243" s="21">
        <v>45097</v>
      </c>
      <c r="C243" s="31" t="s">
        <v>344</v>
      </c>
      <c r="H243" t="s">
        <v>630</v>
      </c>
      <c r="K243" s="24"/>
      <c r="L243" s="24">
        <v>26</v>
      </c>
      <c r="M243" s="23"/>
      <c r="N243" s="109">
        <v>26</v>
      </c>
      <c r="O243" s="107">
        <f t="shared" si="22"/>
        <v>45072</v>
      </c>
      <c r="P243" s="108">
        <f t="shared" si="21"/>
        <v>45097</v>
      </c>
      <c r="Q243" s="70"/>
      <c r="R243" s="110"/>
      <c r="T243">
        <v>8</v>
      </c>
    </row>
    <row r="244" spans="1:20">
      <c r="A244" t="s">
        <v>348</v>
      </c>
      <c r="B244" s="21">
        <v>45097</v>
      </c>
      <c r="C244" s="31" t="s">
        <v>344</v>
      </c>
      <c r="K244" s="24"/>
      <c r="L244" s="24"/>
      <c r="M244" s="23"/>
      <c r="N244" s="109">
        <f t="shared" si="20"/>
        <v>0</v>
      </c>
      <c r="O244" s="107">
        <f t="shared" si="22"/>
        <v>45098</v>
      </c>
      <c r="P244" s="108">
        <f t="shared" si="21"/>
        <v>45123</v>
      </c>
      <c r="Q244" s="70" t="s">
        <v>633</v>
      </c>
      <c r="R244" s="110"/>
      <c r="T244">
        <v>4</v>
      </c>
    </row>
    <row r="245" spans="1:20">
      <c r="A245" t="s">
        <v>350</v>
      </c>
      <c r="B245" s="21">
        <v>45097</v>
      </c>
      <c r="C245" s="31" t="s">
        <v>344</v>
      </c>
      <c r="K245" s="24"/>
      <c r="L245" s="24"/>
      <c r="M245" s="23"/>
      <c r="N245" s="109">
        <f t="shared" si="20"/>
        <v>0</v>
      </c>
      <c r="O245" s="107">
        <f t="shared" si="22"/>
        <v>45098</v>
      </c>
      <c r="P245" s="108">
        <f t="shared" si="21"/>
        <v>45123</v>
      </c>
      <c r="Q245" s="70" t="s">
        <v>624</v>
      </c>
      <c r="R245" s="110"/>
      <c r="T245">
        <v>4</v>
      </c>
    </row>
    <row r="246" spans="1:20">
      <c r="A246" t="s">
        <v>351</v>
      </c>
      <c r="B246" s="21">
        <v>45097</v>
      </c>
      <c r="C246" s="31" t="s">
        <v>344</v>
      </c>
      <c r="D246" s="6">
        <v>5</v>
      </c>
      <c r="E246" t="s">
        <v>644</v>
      </c>
      <c r="F246">
        <v>90</v>
      </c>
      <c r="G246" s="7">
        <v>90</v>
      </c>
      <c r="K246" s="24">
        <v>11</v>
      </c>
      <c r="L246" s="24">
        <v>10</v>
      </c>
      <c r="M246" s="23">
        <v>10</v>
      </c>
      <c r="N246" s="109">
        <f t="shared" si="20"/>
        <v>10</v>
      </c>
      <c r="O246" s="107">
        <f t="shared" si="22"/>
        <v>45088</v>
      </c>
      <c r="P246" s="108">
        <f t="shared" si="21"/>
        <v>45113</v>
      </c>
      <c r="Q246" s="70"/>
      <c r="R246" s="110"/>
      <c r="T246">
        <v>8</v>
      </c>
    </row>
    <row r="247" spans="1:20">
      <c r="A247" t="s">
        <v>353</v>
      </c>
      <c r="B247" s="21">
        <v>45097</v>
      </c>
      <c r="C247" s="31" t="s">
        <v>344</v>
      </c>
      <c r="D247" s="6">
        <v>2</v>
      </c>
      <c r="H247">
        <v>35</v>
      </c>
      <c r="I247">
        <v>30</v>
      </c>
      <c r="K247" s="24">
        <v>21</v>
      </c>
      <c r="L247" s="24">
        <v>19</v>
      </c>
      <c r="M247" s="23"/>
      <c r="N247" s="109">
        <f>ROUND((K247+L247)/2,0)</f>
        <v>20</v>
      </c>
      <c r="O247" s="107">
        <f t="shared" si="22"/>
        <v>45078</v>
      </c>
      <c r="P247" s="108">
        <f t="shared" si="21"/>
        <v>45103</v>
      </c>
      <c r="Q247" s="70"/>
      <c r="R247" s="110"/>
      <c r="T247">
        <v>8</v>
      </c>
    </row>
    <row r="248" spans="1:20">
      <c r="A248" t="s">
        <v>354</v>
      </c>
      <c r="B248" s="21">
        <v>45097</v>
      </c>
      <c r="C248" s="31" t="s">
        <v>344</v>
      </c>
      <c r="K248" s="24"/>
      <c r="L248" s="24"/>
      <c r="M248" s="23"/>
      <c r="N248" s="109">
        <v>24</v>
      </c>
      <c r="O248" s="107">
        <f t="shared" si="22"/>
        <v>45074</v>
      </c>
      <c r="P248" s="108">
        <f t="shared" si="21"/>
        <v>45099</v>
      </c>
      <c r="Q248" s="70" t="s">
        <v>625</v>
      </c>
      <c r="R248" s="110"/>
      <c r="T248">
        <v>4</v>
      </c>
    </row>
    <row r="249" s="3" customFormat="1" spans="1:20">
      <c r="A249" s="3" t="s">
        <v>627</v>
      </c>
      <c r="B249" s="26"/>
      <c r="C249" s="27"/>
      <c r="D249" s="28"/>
      <c r="G249" s="29"/>
      <c r="J249" s="29"/>
      <c r="K249" s="42"/>
      <c r="L249" s="42"/>
      <c r="M249" s="29"/>
      <c r="T249" s="3">
        <f>SUM(T240:T248)</f>
        <v>60</v>
      </c>
    </row>
    <row r="250" spans="1:20">
      <c r="A250" t="s">
        <v>355</v>
      </c>
      <c r="B250" s="21">
        <v>45099</v>
      </c>
      <c r="C250" s="31" t="s">
        <v>356</v>
      </c>
      <c r="D250" s="6">
        <v>4</v>
      </c>
      <c r="H250">
        <v>40</v>
      </c>
      <c r="I250">
        <v>40</v>
      </c>
      <c r="J250" s="7">
        <v>41</v>
      </c>
      <c r="K250" s="24">
        <v>22</v>
      </c>
      <c r="L250" s="24">
        <v>22</v>
      </c>
      <c r="M250" s="24">
        <v>23</v>
      </c>
      <c r="N250" s="109">
        <f t="shared" si="20"/>
        <v>22</v>
      </c>
      <c r="O250" s="107">
        <f t="shared" si="22"/>
        <v>45078</v>
      </c>
      <c r="P250" s="108">
        <f t="shared" si="21"/>
        <v>45103</v>
      </c>
      <c r="Q250" s="70"/>
      <c r="R250" s="110"/>
      <c r="T250">
        <f>B250-'Мечение-1'!B209</f>
        <v>7</v>
      </c>
    </row>
    <row r="251" spans="1:20">
      <c r="A251" t="s">
        <v>357</v>
      </c>
      <c r="B251" s="21">
        <v>45099</v>
      </c>
      <c r="C251" s="31" t="s">
        <v>356</v>
      </c>
      <c r="D251" s="6">
        <v>2</v>
      </c>
      <c r="H251">
        <v>30</v>
      </c>
      <c r="I251">
        <v>33</v>
      </c>
      <c r="K251" s="24">
        <v>19</v>
      </c>
      <c r="L251" s="24">
        <v>20</v>
      </c>
      <c r="M251" s="23"/>
      <c r="N251" s="109">
        <f>ROUND((K251+L251)/2,0)</f>
        <v>20</v>
      </c>
      <c r="O251" s="107">
        <f t="shared" si="22"/>
        <v>45080</v>
      </c>
      <c r="P251" s="108">
        <f t="shared" si="21"/>
        <v>45105</v>
      </c>
      <c r="Q251" s="70"/>
      <c r="R251" s="110"/>
      <c r="T251">
        <v>7</v>
      </c>
    </row>
    <row r="252" spans="1:20">
      <c r="A252" t="s">
        <v>358</v>
      </c>
      <c r="B252" s="21">
        <v>45099</v>
      </c>
      <c r="C252" s="31" t="s">
        <v>356</v>
      </c>
      <c r="K252" s="24"/>
      <c r="L252" s="24"/>
      <c r="M252" s="23"/>
      <c r="N252" s="109">
        <f t="shared" si="20"/>
        <v>0</v>
      </c>
      <c r="O252" s="107">
        <f t="shared" si="22"/>
        <v>45100</v>
      </c>
      <c r="P252" s="108">
        <f t="shared" si="21"/>
        <v>45125</v>
      </c>
      <c r="Q252" s="70" t="s">
        <v>625</v>
      </c>
      <c r="R252" s="110"/>
      <c r="T252">
        <v>3.5</v>
      </c>
    </row>
    <row r="253" spans="1:20">
      <c r="A253" t="s">
        <v>359</v>
      </c>
      <c r="B253" s="21">
        <v>45099</v>
      </c>
      <c r="C253" s="31" t="s">
        <v>356</v>
      </c>
      <c r="D253" s="6">
        <v>6</v>
      </c>
      <c r="H253" t="s">
        <v>30</v>
      </c>
      <c r="K253" s="24"/>
      <c r="L253" s="24">
        <v>25</v>
      </c>
      <c r="M253" s="23"/>
      <c r="N253" s="109">
        <v>25</v>
      </c>
      <c r="O253" s="107">
        <f t="shared" si="22"/>
        <v>45075</v>
      </c>
      <c r="P253" s="108">
        <f t="shared" si="21"/>
        <v>45100</v>
      </c>
      <c r="Q253" s="70"/>
      <c r="R253" s="110"/>
      <c r="T253">
        <v>7</v>
      </c>
    </row>
    <row r="254" spans="1:20">
      <c r="A254" t="s">
        <v>360</v>
      </c>
      <c r="B254" s="21">
        <v>45099</v>
      </c>
      <c r="C254" s="31" t="s">
        <v>356</v>
      </c>
      <c r="D254" s="6">
        <v>2</v>
      </c>
      <c r="H254">
        <v>41</v>
      </c>
      <c r="I254">
        <v>41</v>
      </c>
      <c r="K254" s="24">
        <v>23</v>
      </c>
      <c r="L254" s="24">
        <v>23</v>
      </c>
      <c r="M254" s="23"/>
      <c r="N254" s="109">
        <f>ROUND((K254+L254)/2,0)</f>
        <v>23</v>
      </c>
      <c r="O254" s="107">
        <f t="shared" si="22"/>
        <v>45077</v>
      </c>
      <c r="P254" s="108">
        <f t="shared" si="21"/>
        <v>45102</v>
      </c>
      <c r="Q254" s="70"/>
      <c r="R254" s="110"/>
      <c r="T254">
        <v>7</v>
      </c>
    </row>
    <row r="255" spans="1:20">
      <c r="A255" t="s">
        <v>361</v>
      </c>
      <c r="B255" s="21">
        <v>45099</v>
      </c>
      <c r="C255" s="31" t="s">
        <v>356</v>
      </c>
      <c r="D255" s="6">
        <v>4</v>
      </c>
      <c r="H255">
        <v>34</v>
      </c>
      <c r="I255">
        <v>34</v>
      </c>
      <c r="J255" s="7">
        <v>35</v>
      </c>
      <c r="K255" s="24">
        <v>20</v>
      </c>
      <c r="L255" s="24">
        <v>20</v>
      </c>
      <c r="M255" s="24">
        <v>21</v>
      </c>
      <c r="N255" s="109">
        <f t="shared" si="20"/>
        <v>20</v>
      </c>
      <c r="O255" s="107">
        <f t="shared" si="22"/>
        <v>45080</v>
      </c>
      <c r="P255" s="108">
        <f t="shared" si="21"/>
        <v>45105</v>
      </c>
      <c r="Q255" s="70"/>
      <c r="R255" s="110"/>
      <c r="T255">
        <v>7</v>
      </c>
    </row>
    <row r="256" spans="1:20">
      <c r="A256" t="s">
        <v>362</v>
      </c>
      <c r="B256" s="21">
        <v>45099</v>
      </c>
      <c r="C256" s="31" t="s">
        <v>356</v>
      </c>
      <c r="D256" s="6">
        <v>2</v>
      </c>
      <c r="H256">
        <v>34</v>
      </c>
      <c r="I256">
        <v>34</v>
      </c>
      <c r="K256" s="24">
        <v>20</v>
      </c>
      <c r="L256" s="24">
        <v>20</v>
      </c>
      <c r="M256" s="23"/>
      <c r="N256" s="109">
        <f>ROUND((K256+L256)/2,0)</f>
        <v>20</v>
      </c>
      <c r="O256" s="107">
        <f t="shared" si="22"/>
        <v>45080</v>
      </c>
      <c r="P256" s="108">
        <f t="shared" si="21"/>
        <v>45105</v>
      </c>
      <c r="Q256" s="70"/>
      <c r="R256" s="110"/>
      <c r="T256">
        <v>7</v>
      </c>
    </row>
    <row r="257" spans="1:20">
      <c r="A257" t="s">
        <v>363</v>
      </c>
      <c r="B257" s="21">
        <v>45099</v>
      </c>
      <c r="C257" s="31" t="s">
        <v>356</v>
      </c>
      <c r="D257" s="6">
        <v>2</v>
      </c>
      <c r="H257" t="s">
        <v>17</v>
      </c>
      <c r="K257" s="24"/>
      <c r="L257" s="24">
        <v>26</v>
      </c>
      <c r="M257" s="23"/>
      <c r="N257" s="109">
        <v>26</v>
      </c>
      <c r="O257" s="107">
        <f t="shared" si="22"/>
        <v>45074</v>
      </c>
      <c r="P257" s="108">
        <f t="shared" si="21"/>
        <v>45099</v>
      </c>
      <c r="Q257" s="70"/>
      <c r="R257" s="110"/>
      <c r="T257">
        <v>7</v>
      </c>
    </row>
    <row r="258" spans="1:20">
      <c r="A258" t="s">
        <v>364</v>
      </c>
      <c r="B258" s="21">
        <v>45099</v>
      </c>
      <c r="C258" s="31" t="s">
        <v>356</v>
      </c>
      <c r="K258" s="24"/>
      <c r="L258" s="24"/>
      <c r="M258" s="23"/>
      <c r="N258" s="109">
        <f t="shared" si="20"/>
        <v>0</v>
      </c>
      <c r="O258" s="107">
        <f t="shared" si="22"/>
        <v>45100</v>
      </c>
      <c r="P258" s="108">
        <f t="shared" si="21"/>
        <v>45125</v>
      </c>
      <c r="Q258" s="70" t="s">
        <v>631</v>
      </c>
      <c r="R258" s="110"/>
      <c r="T258">
        <v>3.5</v>
      </c>
    </row>
    <row r="259" spans="1:20">
      <c r="A259" t="s">
        <v>365</v>
      </c>
      <c r="B259" s="21">
        <v>45099</v>
      </c>
      <c r="C259" s="31" t="s">
        <v>356</v>
      </c>
      <c r="K259" s="24"/>
      <c r="L259" s="24"/>
      <c r="M259" s="23"/>
      <c r="N259" s="109">
        <f t="shared" si="20"/>
        <v>0</v>
      </c>
      <c r="O259" s="107">
        <f t="shared" si="22"/>
        <v>45100</v>
      </c>
      <c r="P259" s="108">
        <f t="shared" si="21"/>
        <v>45125</v>
      </c>
      <c r="Q259" s="70" t="s">
        <v>624</v>
      </c>
      <c r="R259" s="110"/>
      <c r="T259">
        <v>3.5</v>
      </c>
    </row>
    <row r="260" spans="1:20">
      <c r="A260" t="s">
        <v>366</v>
      </c>
      <c r="B260" s="21">
        <v>45099</v>
      </c>
      <c r="C260" s="31" t="s">
        <v>356</v>
      </c>
      <c r="K260" s="24"/>
      <c r="L260" s="24"/>
      <c r="M260" s="23"/>
      <c r="N260" s="109">
        <f t="shared" si="20"/>
        <v>0</v>
      </c>
      <c r="O260" s="107">
        <f t="shared" si="22"/>
        <v>45100</v>
      </c>
      <c r="P260" s="108">
        <f t="shared" si="21"/>
        <v>45125</v>
      </c>
      <c r="Q260" s="70" t="s">
        <v>633</v>
      </c>
      <c r="R260" s="110"/>
      <c r="T260">
        <v>3.5</v>
      </c>
    </row>
    <row r="261" spans="1:20">
      <c r="A261" t="s">
        <v>367</v>
      </c>
      <c r="B261" s="21">
        <v>45099</v>
      </c>
      <c r="C261" s="31" t="s">
        <v>356</v>
      </c>
      <c r="D261" s="6">
        <v>4</v>
      </c>
      <c r="H261">
        <v>28</v>
      </c>
      <c r="I261">
        <v>28</v>
      </c>
      <c r="J261" s="7">
        <v>28</v>
      </c>
      <c r="K261" s="24">
        <v>18</v>
      </c>
      <c r="L261" s="24">
        <v>18</v>
      </c>
      <c r="M261" s="24">
        <v>18</v>
      </c>
      <c r="N261" s="109">
        <f t="shared" si="20"/>
        <v>18</v>
      </c>
      <c r="O261" s="107">
        <f t="shared" si="22"/>
        <v>45082</v>
      </c>
      <c r="P261" s="108">
        <f t="shared" si="21"/>
        <v>45107</v>
      </c>
      <c r="Q261" s="70"/>
      <c r="R261" s="110"/>
      <c r="T261">
        <v>7</v>
      </c>
    </row>
    <row r="262" spans="1:20">
      <c r="A262" t="s">
        <v>368</v>
      </c>
      <c r="B262" s="21">
        <v>45099</v>
      </c>
      <c r="C262" s="31" t="s">
        <v>356</v>
      </c>
      <c r="K262" s="24"/>
      <c r="L262" s="24"/>
      <c r="M262" s="23"/>
      <c r="N262" s="109">
        <f t="shared" si="20"/>
        <v>0</v>
      </c>
      <c r="O262" s="107">
        <f t="shared" si="22"/>
        <v>45100</v>
      </c>
      <c r="P262" s="108">
        <f t="shared" si="21"/>
        <v>45125</v>
      </c>
      <c r="Q262" s="70" t="s">
        <v>624</v>
      </c>
      <c r="R262" s="110"/>
      <c r="T262">
        <v>3.5</v>
      </c>
    </row>
    <row r="263" spans="1:20">
      <c r="A263" t="s">
        <v>369</v>
      </c>
      <c r="B263" s="21">
        <v>45099</v>
      </c>
      <c r="C263" s="31" t="s">
        <v>356</v>
      </c>
      <c r="D263" s="6">
        <v>4</v>
      </c>
      <c r="H263">
        <v>33</v>
      </c>
      <c r="I263">
        <v>34</v>
      </c>
      <c r="J263" s="7">
        <v>35</v>
      </c>
      <c r="K263" s="24">
        <v>20</v>
      </c>
      <c r="L263" s="24">
        <v>20</v>
      </c>
      <c r="M263" s="24">
        <v>21</v>
      </c>
      <c r="N263" s="109">
        <f t="shared" si="20"/>
        <v>20</v>
      </c>
      <c r="O263" s="107">
        <f t="shared" si="22"/>
        <v>45080</v>
      </c>
      <c r="P263" s="108">
        <f t="shared" si="21"/>
        <v>45105</v>
      </c>
      <c r="Q263" s="70"/>
      <c r="R263" s="110"/>
      <c r="T263">
        <v>7</v>
      </c>
    </row>
    <row r="264" spans="1:20">
      <c r="A264" t="s">
        <v>370</v>
      </c>
      <c r="B264" s="21">
        <v>45099</v>
      </c>
      <c r="C264" s="31" t="s">
        <v>356</v>
      </c>
      <c r="K264" s="24"/>
      <c r="L264" s="24"/>
      <c r="M264" s="23"/>
      <c r="N264" s="109">
        <f t="shared" si="20"/>
        <v>0</v>
      </c>
      <c r="O264" s="107">
        <f t="shared" si="22"/>
        <v>45100</v>
      </c>
      <c r="P264" s="108">
        <f t="shared" si="21"/>
        <v>45125</v>
      </c>
      <c r="Q264" s="70" t="s">
        <v>633</v>
      </c>
      <c r="R264" s="110"/>
      <c r="T264">
        <v>3.5</v>
      </c>
    </row>
    <row r="265" spans="1:20">
      <c r="A265" t="s">
        <v>372</v>
      </c>
      <c r="B265" s="21">
        <v>45099</v>
      </c>
      <c r="C265" s="31" t="s">
        <v>356</v>
      </c>
      <c r="K265" s="24"/>
      <c r="L265" s="24"/>
      <c r="M265" s="23"/>
      <c r="N265" s="109">
        <f t="shared" si="20"/>
        <v>0</v>
      </c>
      <c r="O265" s="107">
        <f t="shared" si="22"/>
        <v>45100</v>
      </c>
      <c r="P265" s="108">
        <f t="shared" si="21"/>
        <v>45125</v>
      </c>
      <c r="Q265" s="70" t="s">
        <v>624</v>
      </c>
      <c r="R265" s="110"/>
      <c r="T265">
        <v>3.5</v>
      </c>
    </row>
    <row r="266" spans="1:20">
      <c r="A266" t="s">
        <v>374</v>
      </c>
      <c r="B266" s="21">
        <v>45099</v>
      </c>
      <c r="C266" s="31" t="s">
        <v>356</v>
      </c>
      <c r="K266" s="24"/>
      <c r="L266" s="24"/>
      <c r="M266" s="23"/>
      <c r="N266" s="109">
        <f t="shared" si="20"/>
        <v>0</v>
      </c>
      <c r="O266" s="107">
        <f t="shared" si="22"/>
        <v>45100</v>
      </c>
      <c r="P266" s="108">
        <f t="shared" si="21"/>
        <v>45125</v>
      </c>
      <c r="Q266" s="70" t="s">
        <v>633</v>
      </c>
      <c r="R266" s="110"/>
      <c r="T266">
        <v>3.5</v>
      </c>
    </row>
    <row r="267" spans="1:20">
      <c r="A267" t="s">
        <v>375</v>
      </c>
      <c r="B267" s="21">
        <v>45099</v>
      </c>
      <c r="C267" s="31" t="s">
        <v>356</v>
      </c>
      <c r="D267" s="6">
        <v>5</v>
      </c>
      <c r="H267">
        <v>33</v>
      </c>
      <c r="I267">
        <v>32</v>
      </c>
      <c r="J267" s="7">
        <v>34</v>
      </c>
      <c r="K267" s="24">
        <v>20</v>
      </c>
      <c r="L267" s="24">
        <v>19</v>
      </c>
      <c r="M267" s="24">
        <v>20</v>
      </c>
      <c r="N267" s="109">
        <f t="shared" si="20"/>
        <v>20</v>
      </c>
      <c r="O267" s="107">
        <f t="shared" si="22"/>
        <v>45080</v>
      </c>
      <c r="P267" s="108">
        <f t="shared" si="21"/>
        <v>45105</v>
      </c>
      <c r="Q267" s="70"/>
      <c r="R267" s="110"/>
      <c r="T267">
        <v>7</v>
      </c>
    </row>
    <row r="268" spans="1:20">
      <c r="A268" t="s">
        <v>376</v>
      </c>
      <c r="B268" s="21">
        <v>45099</v>
      </c>
      <c r="C268" s="31" t="s">
        <v>356</v>
      </c>
      <c r="D268" s="6">
        <v>3</v>
      </c>
      <c r="H268" s="24">
        <v>35</v>
      </c>
      <c r="I268" s="24">
        <v>38</v>
      </c>
      <c r="J268" s="7">
        <v>40</v>
      </c>
      <c r="K268" s="24">
        <v>21</v>
      </c>
      <c r="L268" s="24">
        <v>22</v>
      </c>
      <c r="M268" s="24">
        <v>22</v>
      </c>
      <c r="N268" s="109">
        <f t="shared" si="20"/>
        <v>22</v>
      </c>
      <c r="O268" s="107">
        <f t="shared" si="22"/>
        <v>45078</v>
      </c>
      <c r="P268" s="108">
        <f t="shared" si="21"/>
        <v>45103</v>
      </c>
      <c r="Q268" s="70"/>
      <c r="R268" s="110"/>
      <c r="T268">
        <v>7</v>
      </c>
    </row>
    <row r="269" spans="1:20">
      <c r="A269" t="s">
        <v>377</v>
      </c>
      <c r="B269" s="21">
        <v>45099</v>
      </c>
      <c r="C269" s="31" t="s">
        <v>356</v>
      </c>
      <c r="H269" s="24"/>
      <c r="K269" s="24"/>
      <c r="L269" s="24"/>
      <c r="M269" s="23"/>
      <c r="N269" s="109">
        <f t="shared" si="20"/>
        <v>0</v>
      </c>
      <c r="O269" s="107">
        <f t="shared" si="22"/>
        <v>45100</v>
      </c>
      <c r="P269" s="108">
        <f t="shared" si="21"/>
        <v>45125</v>
      </c>
      <c r="Q269" s="70" t="s">
        <v>624</v>
      </c>
      <c r="R269" s="110"/>
      <c r="T269">
        <v>3.5</v>
      </c>
    </row>
    <row r="270" spans="1:20">
      <c r="A270" t="s">
        <v>378</v>
      </c>
      <c r="B270" s="21">
        <v>45099</v>
      </c>
      <c r="C270" s="31" t="s">
        <v>356</v>
      </c>
      <c r="H270" s="24"/>
      <c r="K270" s="24"/>
      <c r="L270" s="24"/>
      <c r="M270" s="23"/>
      <c r="N270" s="109">
        <f t="shared" si="20"/>
        <v>0</v>
      </c>
      <c r="O270" s="107">
        <f t="shared" si="22"/>
        <v>45100</v>
      </c>
      <c r="P270" s="108">
        <f t="shared" si="21"/>
        <v>45125</v>
      </c>
      <c r="Q270" s="70" t="s">
        <v>631</v>
      </c>
      <c r="R270" s="110"/>
      <c r="T270">
        <v>3.5</v>
      </c>
    </row>
    <row r="271" spans="1:20">
      <c r="A271" t="s">
        <v>380</v>
      </c>
      <c r="B271" s="21">
        <v>45099</v>
      </c>
      <c r="C271" s="31" t="s">
        <v>356</v>
      </c>
      <c r="H271" s="24"/>
      <c r="K271" s="24"/>
      <c r="L271" s="24"/>
      <c r="M271" s="23"/>
      <c r="N271" s="109">
        <f t="shared" si="20"/>
        <v>0</v>
      </c>
      <c r="O271" s="107">
        <f t="shared" si="22"/>
        <v>45100</v>
      </c>
      <c r="P271" s="108">
        <f t="shared" si="21"/>
        <v>45125</v>
      </c>
      <c r="Q271" s="70" t="s">
        <v>625</v>
      </c>
      <c r="R271" s="110"/>
      <c r="T271">
        <v>3.5</v>
      </c>
    </row>
    <row r="272" spans="1:20">
      <c r="A272" t="s">
        <v>381</v>
      </c>
      <c r="B272" s="21">
        <v>45099</v>
      </c>
      <c r="C272" s="31" t="s">
        <v>356</v>
      </c>
      <c r="H272" s="24"/>
      <c r="K272" s="24"/>
      <c r="L272" s="24"/>
      <c r="M272" s="23"/>
      <c r="N272" s="109">
        <f t="shared" si="20"/>
        <v>0</v>
      </c>
      <c r="O272" s="107">
        <f t="shared" si="22"/>
        <v>45100</v>
      </c>
      <c r="P272" s="108">
        <f t="shared" si="21"/>
        <v>45125</v>
      </c>
      <c r="Q272" s="70" t="s">
        <v>631</v>
      </c>
      <c r="R272" s="110"/>
      <c r="T272">
        <v>3.5</v>
      </c>
    </row>
    <row r="273" spans="1:20">
      <c r="A273" t="s">
        <v>382</v>
      </c>
      <c r="B273" s="21">
        <v>45099</v>
      </c>
      <c r="C273" s="31" t="s">
        <v>356</v>
      </c>
      <c r="H273" s="24"/>
      <c r="K273" s="24"/>
      <c r="L273" s="24"/>
      <c r="M273" s="23"/>
      <c r="N273" s="109">
        <f t="shared" si="20"/>
        <v>0</v>
      </c>
      <c r="O273" s="107">
        <f t="shared" si="22"/>
        <v>45100</v>
      </c>
      <c r="P273" s="108">
        <f t="shared" si="21"/>
        <v>45125</v>
      </c>
      <c r="Q273" s="70" t="s">
        <v>625</v>
      </c>
      <c r="R273" s="110"/>
      <c r="T273">
        <v>3.5</v>
      </c>
    </row>
    <row r="274" spans="1:20">
      <c r="A274" t="s">
        <v>383</v>
      </c>
      <c r="B274" s="21">
        <v>45099</v>
      </c>
      <c r="C274" s="31" t="s">
        <v>356</v>
      </c>
      <c r="D274" s="6">
        <v>3</v>
      </c>
      <c r="H274" s="24">
        <v>32</v>
      </c>
      <c r="I274">
        <v>38</v>
      </c>
      <c r="J274" s="7">
        <v>38</v>
      </c>
      <c r="K274" s="24">
        <v>19</v>
      </c>
      <c r="L274" s="24">
        <v>22</v>
      </c>
      <c r="M274" s="24">
        <v>22</v>
      </c>
      <c r="N274" s="109">
        <f t="shared" si="20"/>
        <v>21</v>
      </c>
      <c r="O274" s="107">
        <f t="shared" si="22"/>
        <v>45079</v>
      </c>
      <c r="P274" s="108">
        <f t="shared" si="21"/>
        <v>45104</v>
      </c>
      <c r="Q274" s="70"/>
      <c r="R274" s="110"/>
      <c r="T274">
        <v>7</v>
      </c>
    </row>
    <row r="275" spans="1:20">
      <c r="A275" t="s">
        <v>384</v>
      </c>
      <c r="B275" s="21">
        <v>45099</v>
      </c>
      <c r="C275" s="31" t="s">
        <v>356</v>
      </c>
      <c r="D275" s="6">
        <v>4</v>
      </c>
      <c r="H275" s="24" t="s">
        <v>39</v>
      </c>
      <c r="K275" s="24"/>
      <c r="L275" s="24">
        <v>24</v>
      </c>
      <c r="M275" s="23"/>
      <c r="N275" s="109">
        <v>24</v>
      </c>
      <c r="O275" s="107">
        <f t="shared" ref="O275:O276" si="26">B275-N275+1</f>
        <v>45076</v>
      </c>
      <c r="P275" s="108">
        <f t="shared" ref="P275:P276" si="27">O275+25</f>
        <v>45101</v>
      </c>
      <c r="Q275" s="70"/>
      <c r="R275" s="110"/>
      <c r="T275">
        <v>7</v>
      </c>
    </row>
    <row r="276" spans="1:20">
      <c r="A276" t="s">
        <v>385</v>
      </c>
      <c r="B276" s="21">
        <v>45099</v>
      </c>
      <c r="C276" s="31" t="s">
        <v>356</v>
      </c>
      <c r="D276" s="6">
        <v>4</v>
      </c>
      <c r="H276">
        <v>29</v>
      </c>
      <c r="I276">
        <v>29</v>
      </c>
      <c r="J276" s="7">
        <v>30</v>
      </c>
      <c r="K276" s="24">
        <v>18</v>
      </c>
      <c r="L276" s="24">
        <v>18</v>
      </c>
      <c r="M276" s="24">
        <v>19</v>
      </c>
      <c r="N276" s="109">
        <f t="shared" ref="N276" si="28">ROUND((K276+L276+M276)/3,0)</f>
        <v>18</v>
      </c>
      <c r="O276" s="107">
        <f t="shared" si="26"/>
        <v>45082</v>
      </c>
      <c r="P276" s="108">
        <f t="shared" si="27"/>
        <v>45107</v>
      </c>
      <c r="Q276" s="70"/>
      <c r="R276" s="110"/>
      <c r="T276">
        <v>7</v>
      </c>
    </row>
    <row r="277" spans="1:20">
      <c r="A277" t="s">
        <v>387</v>
      </c>
      <c r="B277" s="21">
        <v>45099</v>
      </c>
      <c r="C277" s="31" t="s">
        <v>356</v>
      </c>
      <c r="K277" s="24"/>
      <c r="L277" s="24"/>
      <c r="M277" s="23"/>
      <c r="N277" s="109"/>
      <c r="O277" s="107"/>
      <c r="P277" s="108"/>
      <c r="Q277" s="71" t="s">
        <v>639</v>
      </c>
      <c r="R277" s="110"/>
      <c r="T277">
        <v>3.5</v>
      </c>
    </row>
    <row r="278" spans="1:20">
      <c r="A278" t="s">
        <v>388</v>
      </c>
      <c r="B278" s="21">
        <v>45099</v>
      </c>
      <c r="C278" s="31" t="s">
        <v>356</v>
      </c>
      <c r="D278" s="6">
        <v>3</v>
      </c>
      <c r="H278">
        <v>33</v>
      </c>
      <c r="I278">
        <v>35</v>
      </c>
      <c r="J278" s="7">
        <v>33</v>
      </c>
      <c r="K278" s="24">
        <v>20</v>
      </c>
      <c r="L278" s="24">
        <v>21</v>
      </c>
      <c r="M278" s="24">
        <v>20</v>
      </c>
      <c r="N278" s="109">
        <f>ROUND((K278+L278+M278)/3,0)</f>
        <v>20</v>
      </c>
      <c r="O278" s="107">
        <f>B278-N278+1</f>
        <v>45080</v>
      </c>
      <c r="P278" s="108">
        <f>O278+25</f>
        <v>45105</v>
      </c>
      <c r="Q278" s="70"/>
      <c r="R278" s="110"/>
      <c r="T278">
        <v>7</v>
      </c>
    </row>
    <row r="279" s="3" customFormat="1" spans="1:20">
      <c r="A279" s="3" t="s">
        <v>627</v>
      </c>
      <c r="B279" s="26"/>
      <c r="C279" s="27"/>
      <c r="D279" s="28"/>
      <c r="G279" s="29"/>
      <c r="J279" s="29"/>
      <c r="K279" s="42"/>
      <c r="L279" s="42"/>
      <c r="M279" s="29"/>
      <c r="T279" s="3">
        <f>SUM(T250:T278)</f>
        <v>154</v>
      </c>
    </row>
    <row r="280" spans="1:19">
      <c r="A280" t="s">
        <v>657</v>
      </c>
      <c r="B280" s="21">
        <v>45099</v>
      </c>
      <c r="C280" s="31" t="s">
        <v>356</v>
      </c>
      <c r="Q280" s="70" t="s">
        <v>633</v>
      </c>
      <c r="S280" s="110" t="s">
        <v>136</v>
      </c>
    </row>
    <row r="281" spans="1:19">
      <c r="A281" t="s">
        <v>657</v>
      </c>
      <c r="B281" s="21">
        <v>45099</v>
      </c>
      <c r="C281" s="31" t="s">
        <v>356</v>
      </c>
      <c r="Q281" s="70" t="s">
        <v>624</v>
      </c>
      <c r="S281" s="110" t="s">
        <v>136</v>
      </c>
    </row>
    <row r="282" spans="1:20">
      <c r="A282" t="s">
        <v>389</v>
      </c>
      <c r="B282" s="21">
        <v>45099</v>
      </c>
      <c r="C282" s="52" t="s">
        <v>390</v>
      </c>
      <c r="K282" s="24"/>
      <c r="L282" s="24"/>
      <c r="M282" s="23"/>
      <c r="N282" s="109">
        <f t="shared" ref="N282:N354" si="29">ROUND((K282+L282+M282)/3,0)</f>
        <v>0</v>
      </c>
      <c r="O282" s="107">
        <f t="shared" ref="O282:O354" si="30">B282-N282+1</f>
        <v>45100</v>
      </c>
      <c r="P282" s="108">
        <f t="shared" ref="P282:P354" si="31">O282+25</f>
        <v>45125</v>
      </c>
      <c r="Q282" s="70" t="s">
        <v>631</v>
      </c>
      <c r="R282" s="110"/>
      <c r="T282">
        <v>3.5</v>
      </c>
    </row>
    <row r="283" spans="1:20">
      <c r="A283" t="s">
        <v>391</v>
      </c>
      <c r="B283" s="21">
        <v>45099</v>
      </c>
      <c r="C283" s="52" t="s">
        <v>390</v>
      </c>
      <c r="K283" s="24"/>
      <c r="L283" s="24"/>
      <c r="M283" s="23"/>
      <c r="N283" s="109">
        <f t="shared" si="29"/>
        <v>0</v>
      </c>
      <c r="O283" s="107">
        <f t="shared" si="30"/>
        <v>45100</v>
      </c>
      <c r="P283" s="108">
        <f t="shared" si="31"/>
        <v>45125</v>
      </c>
      <c r="Q283" s="70" t="s">
        <v>624</v>
      </c>
      <c r="R283" s="110"/>
      <c r="T283">
        <v>3.5</v>
      </c>
    </row>
    <row r="284" spans="1:20">
      <c r="A284" t="s">
        <v>392</v>
      </c>
      <c r="B284" s="21">
        <v>45099</v>
      </c>
      <c r="C284" s="52" t="s">
        <v>390</v>
      </c>
      <c r="D284" s="6">
        <v>4</v>
      </c>
      <c r="E284" t="s">
        <v>644</v>
      </c>
      <c r="I284">
        <v>15</v>
      </c>
      <c r="J284" s="7">
        <v>17</v>
      </c>
      <c r="K284" s="24">
        <v>11</v>
      </c>
      <c r="L284" s="24">
        <v>13</v>
      </c>
      <c r="M284" s="24">
        <v>13</v>
      </c>
      <c r="N284" s="109">
        <f t="shared" si="29"/>
        <v>12</v>
      </c>
      <c r="O284" s="107">
        <f t="shared" si="30"/>
        <v>45088</v>
      </c>
      <c r="P284" s="108">
        <f t="shared" si="31"/>
        <v>45113</v>
      </c>
      <c r="Q284" s="70"/>
      <c r="R284" s="110"/>
      <c r="T284">
        <v>7</v>
      </c>
    </row>
    <row r="285" spans="1:20">
      <c r="A285" t="s">
        <v>393</v>
      </c>
      <c r="B285" s="21">
        <v>45099</v>
      </c>
      <c r="C285" s="52" t="s">
        <v>390</v>
      </c>
      <c r="D285" s="6">
        <v>3</v>
      </c>
      <c r="H285">
        <v>22</v>
      </c>
      <c r="I285">
        <v>23</v>
      </c>
      <c r="J285" s="7">
        <v>29</v>
      </c>
      <c r="K285" s="24">
        <v>15</v>
      </c>
      <c r="L285" s="24">
        <v>16</v>
      </c>
      <c r="M285" s="24">
        <v>18</v>
      </c>
      <c r="N285" s="109">
        <f t="shared" si="29"/>
        <v>16</v>
      </c>
      <c r="O285" s="107">
        <f t="shared" si="30"/>
        <v>45084</v>
      </c>
      <c r="P285" s="108">
        <f t="shared" si="31"/>
        <v>45109</v>
      </c>
      <c r="Q285" s="70"/>
      <c r="R285" s="110"/>
      <c r="T285">
        <v>7</v>
      </c>
    </row>
    <row r="286" spans="1:20">
      <c r="A286" t="s">
        <v>394</v>
      </c>
      <c r="B286" s="21">
        <v>45099</v>
      </c>
      <c r="C286" s="52" t="s">
        <v>390</v>
      </c>
      <c r="D286" s="6">
        <v>3</v>
      </c>
      <c r="H286" t="s">
        <v>39</v>
      </c>
      <c r="K286" s="24"/>
      <c r="L286" s="24">
        <v>24</v>
      </c>
      <c r="M286" s="23"/>
      <c r="N286" s="109">
        <v>24</v>
      </c>
      <c r="O286" s="107">
        <f t="shared" si="30"/>
        <v>45076</v>
      </c>
      <c r="P286" s="108">
        <f t="shared" si="31"/>
        <v>45101</v>
      </c>
      <c r="Q286" s="70"/>
      <c r="R286" s="110"/>
      <c r="T286">
        <v>7</v>
      </c>
    </row>
    <row r="287" spans="1:20">
      <c r="A287" t="s">
        <v>395</v>
      </c>
      <c r="B287" s="21">
        <v>45099</v>
      </c>
      <c r="C287" s="52" t="s">
        <v>390</v>
      </c>
      <c r="K287" s="24"/>
      <c r="L287" s="24"/>
      <c r="M287" s="23"/>
      <c r="N287" s="109">
        <f t="shared" si="29"/>
        <v>0</v>
      </c>
      <c r="O287" s="107">
        <f t="shared" si="30"/>
        <v>45100</v>
      </c>
      <c r="P287" s="108">
        <f t="shared" si="31"/>
        <v>45125</v>
      </c>
      <c r="Q287" s="70" t="s">
        <v>640</v>
      </c>
      <c r="R287" s="110"/>
      <c r="T287">
        <v>3.5</v>
      </c>
    </row>
    <row r="288" spans="1:20">
      <c r="A288" t="s">
        <v>396</v>
      </c>
      <c r="B288" s="21">
        <v>45099</v>
      </c>
      <c r="C288" s="52" t="s">
        <v>390</v>
      </c>
      <c r="K288" s="24"/>
      <c r="L288" s="24"/>
      <c r="M288" s="23"/>
      <c r="N288" s="109">
        <f t="shared" si="29"/>
        <v>0</v>
      </c>
      <c r="O288" s="107">
        <f t="shared" si="30"/>
        <v>45100</v>
      </c>
      <c r="P288" s="108">
        <f t="shared" si="31"/>
        <v>45125</v>
      </c>
      <c r="Q288" s="70" t="s">
        <v>631</v>
      </c>
      <c r="R288" s="110"/>
      <c r="T288">
        <v>3.5</v>
      </c>
    </row>
    <row r="289" spans="1:20">
      <c r="A289" t="s">
        <v>398</v>
      </c>
      <c r="B289" s="21">
        <v>45099</v>
      </c>
      <c r="C289" s="52" t="s">
        <v>390</v>
      </c>
      <c r="D289" s="6">
        <v>4</v>
      </c>
      <c r="H289" t="s">
        <v>196</v>
      </c>
      <c r="I289" t="s">
        <v>30</v>
      </c>
      <c r="K289" s="24">
        <v>25</v>
      </c>
      <c r="L289" s="24">
        <v>25</v>
      </c>
      <c r="M289" s="23"/>
      <c r="N289" s="109">
        <v>25</v>
      </c>
      <c r="O289" s="107">
        <f t="shared" si="30"/>
        <v>45075</v>
      </c>
      <c r="P289" s="108">
        <f t="shared" si="31"/>
        <v>45100</v>
      </c>
      <c r="Q289" s="70"/>
      <c r="R289" s="110"/>
      <c r="T289">
        <v>7</v>
      </c>
    </row>
    <row r="290" spans="1:20">
      <c r="A290" t="s">
        <v>400</v>
      </c>
      <c r="B290" s="21">
        <v>45099</v>
      </c>
      <c r="C290" s="52" t="s">
        <v>390</v>
      </c>
      <c r="D290" s="6">
        <v>3</v>
      </c>
      <c r="H290">
        <v>20</v>
      </c>
      <c r="I290">
        <v>23</v>
      </c>
      <c r="J290" s="7">
        <v>26</v>
      </c>
      <c r="K290" s="24">
        <v>14</v>
      </c>
      <c r="L290" s="24">
        <v>16</v>
      </c>
      <c r="M290" s="24">
        <v>17</v>
      </c>
      <c r="N290" s="109">
        <f t="shared" si="29"/>
        <v>16</v>
      </c>
      <c r="O290" s="107">
        <f t="shared" si="30"/>
        <v>45084</v>
      </c>
      <c r="P290" s="108">
        <f t="shared" si="31"/>
        <v>45109</v>
      </c>
      <c r="Q290" s="70"/>
      <c r="R290" s="110"/>
      <c r="T290">
        <v>7</v>
      </c>
    </row>
    <row r="291" spans="1:20">
      <c r="A291" t="s">
        <v>401</v>
      </c>
      <c r="B291" s="21">
        <v>45099</v>
      </c>
      <c r="C291" s="52" t="s">
        <v>390</v>
      </c>
      <c r="K291" s="24"/>
      <c r="L291" s="24"/>
      <c r="M291" s="23"/>
      <c r="N291" s="109">
        <f t="shared" si="29"/>
        <v>0</v>
      </c>
      <c r="O291" s="107">
        <f t="shared" si="30"/>
        <v>45100</v>
      </c>
      <c r="P291" s="108">
        <f t="shared" si="31"/>
        <v>45125</v>
      </c>
      <c r="Q291" s="70" t="s">
        <v>631</v>
      </c>
      <c r="R291" s="110"/>
      <c r="T291">
        <v>3.5</v>
      </c>
    </row>
    <row r="292" spans="1:20">
      <c r="A292" t="s">
        <v>402</v>
      </c>
      <c r="B292" s="21">
        <v>45099</v>
      </c>
      <c r="C292" s="52" t="s">
        <v>390</v>
      </c>
      <c r="K292" s="24"/>
      <c r="L292" s="24"/>
      <c r="M292" s="23"/>
      <c r="N292" s="109">
        <f t="shared" si="29"/>
        <v>0</v>
      </c>
      <c r="O292" s="107">
        <f t="shared" si="30"/>
        <v>45100</v>
      </c>
      <c r="P292" s="108">
        <f t="shared" si="31"/>
        <v>45125</v>
      </c>
      <c r="Q292" s="70" t="s">
        <v>624</v>
      </c>
      <c r="R292" s="110"/>
      <c r="T292">
        <v>3.5</v>
      </c>
    </row>
    <row r="293" spans="1:20">
      <c r="A293" t="s">
        <v>403</v>
      </c>
      <c r="B293" s="21">
        <v>45099</v>
      </c>
      <c r="C293" s="52" t="s">
        <v>390</v>
      </c>
      <c r="K293" s="24"/>
      <c r="L293" s="24"/>
      <c r="M293" s="23"/>
      <c r="N293" s="109">
        <f t="shared" si="29"/>
        <v>0</v>
      </c>
      <c r="O293" s="107">
        <f t="shared" si="30"/>
        <v>45100</v>
      </c>
      <c r="P293" s="108">
        <f t="shared" si="31"/>
        <v>45125</v>
      </c>
      <c r="Q293" s="71" t="s">
        <v>639</v>
      </c>
      <c r="R293" s="110"/>
      <c r="T293">
        <v>3.5</v>
      </c>
    </row>
    <row r="294" spans="1:20">
      <c r="A294" t="s">
        <v>404</v>
      </c>
      <c r="B294" s="21">
        <v>45099</v>
      </c>
      <c r="C294" s="52" t="s">
        <v>390</v>
      </c>
      <c r="K294" s="24"/>
      <c r="L294" s="24"/>
      <c r="M294" s="23"/>
      <c r="N294" s="109">
        <f t="shared" si="29"/>
        <v>0</v>
      </c>
      <c r="O294" s="107">
        <f t="shared" si="30"/>
        <v>45100</v>
      </c>
      <c r="P294" s="108">
        <f t="shared" si="31"/>
        <v>45125</v>
      </c>
      <c r="Q294" s="71" t="s">
        <v>639</v>
      </c>
      <c r="R294" s="110"/>
      <c r="T294">
        <v>3.5</v>
      </c>
    </row>
    <row r="295" s="5" customFormat="1" spans="1:20">
      <c r="A295" s="5" t="s">
        <v>405</v>
      </c>
      <c r="B295" s="21">
        <v>45099</v>
      </c>
      <c r="C295" s="58" t="s">
        <v>390</v>
      </c>
      <c r="D295" s="56"/>
      <c r="G295" s="59"/>
      <c r="H295" s="5" t="s">
        <v>406</v>
      </c>
      <c r="J295" s="59"/>
      <c r="K295" s="60"/>
      <c r="L295" s="60"/>
      <c r="M295" s="60"/>
      <c r="N295" s="114">
        <f t="shared" si="29"/>
        <v>0</v>
      </c>
      <c r="O295" s="115">
        <f t="shared" si="30"/>
        <v>45100</v>
      </c>
      <c r="P295" s="115">
        <f t="shared" si="31"/>
        <v>45125</v>
      </c>
      <c r="Q295" s="116"/>
      <c r="R295" s="116"/>
      <c r="T295" s="5">
        <v>0</v>
      </c>
    </row>
    <row r="296" s="5" customFormat="1" spans="1:20">
      <c r="A296" s="5" t="s">
        <v>407</v>
      </c>
      <c r="B296" s="21">
        <v>45099</v>
      </c>
      <c r="C296" s="58" t="s">
        <v>390</v>
      </c>
      <c r="D296" s="56"/>
      <c r="G296" s="59"/>
      <c r="H296" s="5" t="s">
        <v>406</v>
      </c>
      <c r="J296" s="59"/>
      <c r="K296" s="60"/>
      <c r="L296" s="60"/>
      <c r="M296" s="60"/>
      <c r="N296" s="114">
        <f t="shared" si="29"/>
        <v>0</v>
      </c>
      <c r="O296" s="115">
        <f t="shared" si="30"/>
        <v>45100</v>
      </c>
      <c r="P296" s="115">
        <f t="shared" si="31"/>
        <v>45125</v>
      </c>
      <c r="Q296" s="116"/>
      <c r="R296" s="116"/>
      <c r="T296" s="5">
        <v>0</v>
      </c>
    </row>
    <row r="297" s="5" customFormat="1" spans="1:20">
      <c r="A297" s="5" t="s">
        <v>408</v>
      </c>
      <c r="B297" s="57">
        <v>45099</v>
      </c>
      <c r="C297" s="58" t="s">
        <v>390</v>
      </c>
      <c r="D297" s="56"/>
      <c r="G297" s="59"/>
      <c r="J297" s="59"/>
      <c r="K297" s="60"/>
      <c r="L297" s="60"/>
      <c r="M297" s="60"/>
      <c r="N297" s="114">
        <f t="shared" si="29"/>
        <v>0</v>
      </c>
      <c r="O297" s="115">
        <f t="shared" si="30"/>
        <v>45100</v>
      </c>
      <c r="P297" s="115">
        <f t="shared" si="31"/>
        <v>45125</v>
      </c>
      <c r="Q297" s="116" t="s">
        <v>658</v>
      </c>
      <c r="R297" s="116"/>
      <c r="T297" s="5">
        <v>0</v>
      </c>
    </row>
    <row r="298" spans="1:20">
      <c r="A298" t="s">
        <v>410</v>
      </c>
      <c r="B298" s="21">
        <v>45099</v>
      </c>
      <c r="C298" s="52" t="s">
        <v>390</v>
      </c>
      <c r="K298" s="24"/>
      <c r="L298" s="24"/>
      <c r="M298" s="23"/>
      <c r="N298" s="109">
        <f t="shared" si="29"/>
        <v>0</v>
      </c>
      <c r="O298" s="107">
        <f t="shared" si="30"/>
        <v>45100</v>
      </c>
      <c r="P298" s="108">
        <f t="shared" si="31"/>
        <v>45125</v>
      </c>
      <c r="Q298" s="71" t="s">
        <v>639</v>
      </c>
      <c r="R298" s="110"/>
      <c r="T298" s="4">
        <v>3.5</v>
      </c>
    </row>
    <row r="299" spans="1:20">
      <c r="A299" t="s">
        <v>411</v>
      </c>
      <c r="B299" s="21">
        <v>45099</v>
      </c>
      <c r="C299" s="52" t="s">
        <v>390</v>
      </c>
      <c r="D299" s="6">
        <v>2</v>
      </c>
      <c r="G299" s="7">
        <v>90</v>
      </c>
      <c r="H299">
        <v>21</v>
      </c>
      <c r="K299" s="24">
        <v>10</v>
      </c>
      <c r="L299" s="24">
        <v>15</v>
      </c>
      <c r="M299" s="23"/>
      <c r="N299" s="109">
        <f>ROUND((K299+L299)/2,0)</f>
        <v>13</v>
      </c>
      <c r="O299" s="107">
        <f t="shared" si="30"/>
        <v>45087</v>
      </c>
      <c r="P299" s="108">
        <f t="shared" si="31"/>
        <v>45112</v>
      </c>
      <c r="Q299" s="70"/>
      <c r="R299" s="110"/>
      <c r="T299" s="4">
        <v>7</v>
      </c>
    </row>
    <row r="300" spans="1:20">
      <c r="A300" t="s">
        <v>412</v>
      </c>
      <c r="B300" s="21">
        <v>45099</v>
      </c>
      <c r="C300" s="52" t="s">
        <v>390</v>
      </c>
      <c r="D300" s="6">
        <v>4</v>
      </c>
      <c r="H300" t="s">
        <v>17</v>
      </c>
      <c r="K300" s="24"/>
      <c r="L300" s="24">
        <v>26</v>
      </c>
      <c r="M300" s="23"/>
      <c r="N300" s="109">
        <v>26</v>
      </c>
      <c r="O300" s="107">
        <f t="shared" si="30"/>
        <v>45074</v>
      </c>
      <c r="P300" s="108">
        <f t="shared" si="31"/>
        <v>45099</v>
      </c>
      <c r="Q300" s="70"/>
      <c r="R300" s="110"/>
      <c r="T300" s="4">
        <v>7</v>
      </c>
    </row>
    <row r="301" spans="1:20">
      <c r="A301" t="s">
        <v>414</v>
      </c>
      <c r="B301" s="21">
        <v>45099</v>
      </c>
      <c r="C301" s="52" t="s">
        <v>390</v>
      </c>
      <c r="K301" s="24"/>
      <c r="L301" s="24"/>
      <c r="M301" s="23"/>
      <c r="N301" s="109">
        <f t="shared" si="29"/>
        <v>0</v>
      </c>
      <c r="O301" s="107">
        <f t="shared" si="30"/>
        <v>45100</v>
      </c>
      <c r="P301" s="108">
        <f t="shared" si="31"/>
        <v>45125</v>
      </c>
      <c r="Q301" s="71" t="s">
        <v>639</v>
      </c>
      <c r="R301" s="110"/>
      <c r="T301" s="4">
        <v>3.5</v>
      </c>
    </row>
    <row r="302" spans="1:20">
      <c r="A302" t="s">
        <v>415</v>
      </c>
      <c r="B302" s="21">
        <v>45099</v>
      </c>
      <c r="C302" s="52" t="s">
        <v>390</v>
      </c>
      <c r="D302" s="6">
        <v>2</v>
      </c>
      <c r="H302">
        <v>33</v>
      </c>
      <c r="I302">
        <v>31</v>
      </c>
      <c r="K302" s="24">
        <v>20</v>
      </c>
      <c r="L302" s="24">
        <v>19</v>
      </c>
      <c r="M302" s="23"/>
      <c r="N302" s="109">
        <f>ROUND((K302+L302)/2,0)</f>
        <v>20</v>
      </c>
      <c r="O302" s="107">
        <f t="shared" si="30"/>
        <v>45080</v>
      </c>
      <c r="P302" s="108">
        <f t="shared" si="31"/>
        <v>45105</v>
      </c>
      <c r="Q302" s="70"/>
      <c r="R302" s="110"/>
      <c r="T302" s="4">
        <v>7</v>
      </c>
    </row>
    <row r="303" spans="1:20">
      <c r="A303" t="s">
        <v>417</v>
      </c>
      <c r="B303" s="21">
        <v>45099</v>
      </c>
      <c r="C303" s="52" t="s">
        <v>390</v>
      </c>
      <c r="D303" s="6">
        <v>3</v>
      </c>
      <c r="H303">
        <v>28</v>
      </c>
      <c r="I303">
        <v>29</v>
      </c>
      <c r="J303" s="7">
        <v>25</v>
      </c>
      <c r="K303" s="24">
        <v>18</v>
      </c>
      <c r="L303" s="24">
        <v>18</v>
      </c>
      <c r="M303" s="24">
        <v>16</v>
      </c>
      <c r="N303" s="109">
        <f t="shared" si="29"/>
        <v>17</v>
      </c>
      <c r="O303" s="107">
        <f t="shared" si="30"/>
        <v>45083</v>
      </c>
      <c r="P303" s="108">
        <f t="shared" si="31"/>
        <v>45108</v>
      </c>
      <c r="Q303" s="70"/>
      <c r="R303" s="110"/>
      <c r="T303" s="4">
        <v>7</v>
      </c>
    </row>
    <row r="304" spans="1:20">
      <c r="A304" t="s">
        <v>418</v>
      </c>
      <c r="B304" s="21">
        <v>45099</v>
      </c>
      <c r="C304" s="52" t="s">
        <v>390</v>
      </c>
      <c r="D304" s="6">
        <v>2</v>
      </c>
      <c r="H304">
        <v>21</v>
      </c>
      <c r="I304">
        <v>28</v>
      </c>
      <c r="K304" s="24">
        <v>15</v>
      </c>
      <c r="L304" s="24">
        <v>18</v>
      </c>
      <c r="M304" s="23"/>
      <c r="N304" s="109">
        <f>ROUND((K304+L304)/2,0)</f>
        <v>17</v>
      </c>
      <c r="O304" s="107">
        <f t="shared" si="30"/>
        <v>45083</v>
      </c>
      <c r="P304" s="108">
        <f t="shared" si="31"/>
        <v>45108</v>
      </c>
      <c r="Q304" s="70"/>
      <c r="R304" s="110"/>
      <c r="T304" s="4">
        <v>7</v>
      </c>
    </row>
    <row r="305" spans="1:20">
      <c r="A305" t="s">
        <v>419</v>
      </c>
      <c r="B305" s="21">
        <v>45099</v>
      </c>
      <c r="C305" s="52" t="s">
        <v>390</v>
      </c>
      <c r="K305" s="24"/>
      <c r="L305" s="24"/>
      <c r="M305" s="23"/>
      <c r="N305" s="109">
        <f t="shared" si="29"/>
        <v>0</v>
      </c>
      <c r="O305" s="107">
        <f t="shared" si="30"/>
        <v>45100</v>
      </c>
      <c r="P305" s="108">
        <f t="shared" si="31"/>
        <v>45125</v>
      </c>
      <c r="Q305" s="70" t="s">
        <v>624</v>
      </c>
      <c r="R305" s="110"/>
      <c r="T305" s="4">
        <v>3.5</v>
      </c>
    </row>
    <row r="306" spans="1:20">
      <c r="A306" t="s">
        <v>421</v>
      </c>
      <c r="B306" s="21">
        <v>45099</v>
      </c>
      <c r="C306" s="52" t="s">
        <v>390</v>
      </c>
      <c r="K306" s="24"/>
      <c r="L306" s="24"/>
      <c r="M306" s="23"/>
      <c r="N306" s="109">
        <f t="shared" si="29"/>
        <v>0</v>
      </c>
      <c r="O306" s="107">
        <f t="shared" si="30"/>
        <v>45100</v>
      </c>
      <c r="P306" s="108">
        <f t="shared" si="31"/>
        <v>45125</v>
      </c>
      <c r="Q306" s="70" t="s">
        <v>624</v>
      </c>
      <c r="R306" s="110"/>
      <c r="T306" s="4">
        <v>3.5</v>
      </c>
    </row>
    <row r="307" spans="1:20">
      <c r="A307" t="s">
        <v>422</v>
      </c>
      <c r="B307" s="21">
        <v>45099</v>
      </c>
      <c r="C307" s="52" t="s">
        <v>390</v>
      </c>
      <c r="K307" s="24"/>
      <c r="L307" s="24"/>
      <c r="M307" s="23"/>
      <c r="N307" s="109">
        <f t="shared" si="29"/>
        <v>0</v>
      </c>
      <c r="O307" s="107">
        <f t="shared" si="30"/>
        <v>45100</v>
      </c>
      <c r="P307" s="108">
        <f t="shared" si="31"/>
        <v>45125</v>
      </c>
      <c r="Q307" s="70" t="s">
        <v>633</v>
      </c>
      <c r="R307" s="110"/>
      <c r="T307" s="4">
        <v>3.5</v>
      </c>
    </row>
    <row r="308" spans="1:20">
      <c r="A308" t="s">
        <v>423</v>
      </c>
      <c r="B308" s="21">
        <v>45099</v>
      </c>
      <c r="C308" s="52" t="s">
        <v>390</v>
      </c>
      <c r="K308" s="24"/>
      <c r="L308" s="24"/>
      <c r="M308" s="23"/>
      <c r="N308" s="109">
        <f t="shared" si="29"/>
        <v>0</v>
      </c>
      <c r="O308" s="107">
        <f t="shared" si="30"/>
        <v>45100</v>
      </c>
      <c r="P308" s="108">
        <f t="shared" si="31"/>
        <v>45125</v>
      </c>
      <c r="Q308" s="71" t="s">
        <v>639</v>
      </c>
      <c r="R308" s="110"/>
      <c r="T308" s="4">
        <v>3.5</v>
      </c>
    </row>
    <row r="309" spans="1:20">
      <c r="A309" t="s">
        <v>424</v>
      </c>
      <c r="B309" s="21">
        <v>45099</v>
      </c>
      <c r="C309" s="52" t="s">
        <v>390</v>
      </c>
      <c r="K309" s="24"/>
      <c r="L309" s="24"/>
      <c r="M309" s="23"/>
      <c r="N309" s="109">
        <f t="shared" si="29"/>
        <v>0</v>
      </c>
      <c r="O309" s="107">
        <f t="shared" si="30"/>
        <v>45100</v>
      </c>
      <c r="P309" s="108">
        <f t="shared" si="31"/>
        <v>45125</v>
      </c>
      <c r="Q309" s="70" t="s">
        <v>631</v>
      </c>
      <c r="R309" s="110"/>
      <c r="T309" s="4">
        <v>3.5</v>
      </c>
    </row>
    <row r="310" spans="1:20">
      <c r="A310" t="s">
        <v>425</v>
      </c>
      <c r="B310" s="21">
        <v>45099</v>
      </c>
      <c r="C310" s="52" t="s">
        <v>390</v>
      </c>
      <c r="K310" s="24"/>
      <c r="L310" s="24"/>
      <c r="M310" s="23"/>
      <c r="N310" s="109">
        <f t="shared" si="29"/>
        <v>0</v>
      </c>
      <c r="O310" s="107">
        <f t="shared" si="30"/>
        <v>45100</v>
      </c>
      <c r="P310" s="108">
        <f t="shared" si="31"/>
        <v>45125</v>
      </c>
      <c r="Q310" s="70" t="s">
        <v>625</v>
      </c>
      <c r="R310" s="110"/>
      <c r="T310" s="4">
        <v>3.5</v>
      </c>
    </row>
    <row r="311" spans="1:20">
      <c r="A311" t="s">
        <v>427</v>
      </c>
      <c r="B311" s="21">
        <v>45099</v>
      </c>
      <c r="C311" s="52" t="s">
        <v>390</v>
      </c>
      <c r="K311" s="24"/>
      <c r="L311" s="24"/>
      <c r="M311" s="23"/>
      <c r="N311" s="109">
        <f t="shared" si="29"/>
        <v>0</v>
      </c>
      <c r="O311" s="107">
        <f t="shared" si="30"/>
        <v>45100</v>
      </c>
      <c r="P311" s="108">
        <f t="shared" si="31"/>
        <v>45125</v>
      </c>
      <c r="Q311" s="71" t="s">
        <v>639</v>
      </c>
      <c r="R311" s="110"/>
      <c r="T311" s="4">
        <v>3.5</v>
      </c>
    </row>
    <row r="312" spans="1:20">
      <c r="A312" t="s">
        <v>428</v>
      </c>
      <c r="B312" s="21">
        <v>45099</v>
      </c>
      <c r="C312" s="52" t="s">
        <v>390</v>
      </c>
      <c r="D312" s="6">
        <v>5</v>
      </c>
      <c r="H312">
        <v>37</v>
      </c>
      <c r="I312">
        <v>37</v>
      </c>
      <c r="J312" s="7">
        <v>36</v>
      </c>
      <c r="K312" s="24">
        <v>22</v>
      </c>
      <c r="L312" s="24">
        <v>22</v>
      </c>
      <c r="M312" s="24">
        <v>21</v>
      </c>
      <c r="N312" s="109">
        <f t="shared" si="29"/>
        <v>22</v>
      </c>
      <c r="O312" s="107">
        <f t="shared" si="30"/>
        <v>45078</v>
      </c>
      <c r="P312" s="108">
        <f t="shared" si="31"/>
        <v>45103</v>
      </c>
      <c r="Q312" s="70"/>
      <c r="R312" s="110"/>
      <c r="T312" s="4">
        <v>7</v>
      </c>
    </row>
    <row r="313" s="3" customFormat="1" spans="1:20">
      <c r="A313" s="3" t="s">
        <v>627</v>
      </c>
      <c r="B313" s="26"/>
      <c r="C313" s="27"/>
      <c r="D313" s="28"/>
      <c r="G313" s="29"/>
      <c r="J313" s="29"/>
      <c r="K313" s="42"/>
      <c r="L313" s="42"/>
      <c r="M313" s="29"/>
      <c r="T313" s="3">
        <f>SUM(T282:T312)</f>
        <v>136.5</v>
      </c>
    </row>
    <row r="314" spans="2:18">
      <c r="B314" s="21">
        <v>45099</v>
      </c>
      <c r="C314" s="52"/>
      <c r="D314" s="6">
        <v>4</v>
      </c>
      <c r="E314">
        <v>0</v>
      </c>
      <c r="F314">
        <v>0</v>
      </c>
      <c r="K314" s="24">
        <v>0</v>
      </c>
      <c r="L314" s="24">
        <v>0</v>
      </c>
      <c r="M314" s="23"/>
      <c r="N314" s="109">
        <f t="shared" ref="N314" si="32">ROUND((K314+L314+M314)/3,0)</f>
        <v>0</v>
      </c>
      <c r="O314" s="107">
        <f>B314-N314+1</f>
        <v>45100</v>
      </c>
      <c r="P314" s="108">
        <f t="shared" ref="P314:P315" si="33">O314+25</f>
        <v>45125</v>
      </c>
      <c r="Q314" s="70"/>
      <c r="R314" s="110"/>
    </row>
    <row r="315" spans="2:18">
      <c r="B315" s="21">
        <v>45099</v>
      </c>
      <c r="C315" s="52"/>
      <c r="D315" s="6">
        <v>1</v>
      </c>
      <c r="E315">
        <v>0</v>
      </c>
      <c r="K315" s="24">
        <v>0</v>
      </c>
      <c r="L315" s="24"/>
      <c r="M315" s="23"/>
      <c r="N315" s="109">
        <v>0</v>
      </c>
      <c r="O315" s="107">
        <f t="shared" ref="O315:O322" si="34">B315-N315+1</f>
        <v>45100</v>
      </c>
      <c r="P315" s="108">
        <f t="shared" si="33"/>
        <v>45125</v>
      </c>
      <c r="Q315" s="70"/>
      <c r="R315" s="110"/>
    </row>
    <row r="316" spans="2:18">
      <c r="B316" s="21">
        <v>45099</v>
      </c>
      <c r="C316" s="52"/>
      <c r="D316" s="6">
        <v>1</v>
      </c>
      <c r="K316" s="24"/>
      <c r="L316" s="24"/>
      <c r="M316" s="23"/>
      <c r="N316" s="109"/>
      <c r="O316" s="107"/>
      <c r="P316" s="108"/>
      <c r="Q316" s="71" t="s">
        <v>639</v>
      </c>
      <c r="R316" s="110"/>
    </row>
    <row r="317" spans="2:18">
      <c r="B317" s="21">
        <v>45099</v>
      </c>
      <c r="C317" s="52"/>
      <c r="K317" s="24"/>
      <c r="L317" s="24"/>
      <c r="M317" s="23"/>
      <c r="N317" s="109"/>
      <c r="O317" s="107"/>
      <c r="P317" s="108"/>
      <c r="Q317" s="70" t="s">
        <v>625</v>
      </c>
      <c r="R317" s="110"/>
    </row>
    <row r="318" spans="2:18">
      <c r="B318" s="21">
        <v>45099</v>
      </c>
      <c r="C318" s="52"/>
      <c r="K318" s="24"/>
      <c r="L318" s="24"/>
      <c r="M318" s="23"/>
      <c r="N318" s="109"/>
      <c r="O318" s="107"/>
      <c r="P318" s="108"/>
      <c r="Q318" s="70" t="s">
        <v>625</v>
      </c>
      <c r="R318" s="110"/>
    </row>
    <row r="319" spans="2:18">
      <c r="B319" s="21">
        <v>45099</v>
      </c>
      <c r="C319" s="52"/>
      <c r="K319" s="24"/>
      <c r="L319" s="24"/>
      <c r="M319" s="23"/>
      <c r="N319" s="109"/>
      <c r="O319" s="107"/>
      <c r="P319" s="108"/>
      <c r="Q319" s="70" t="s">
        <v>633</v>
      </c>
      <c r="R319" s="110"/>
    </row>
    <row r="320" spans="2:18">
      <c r="B320" s="21">
        <v>45099</v>
      </c>
      <c r="C320" s="52"/>
      <c r="K320" s="24"/>
      <c r="L320" s="24"/>
      <c r="M320" s="23"/>
      <c r="N320" s="109"/>
      <c r="O320" s="107"/>
      <c r="P320" s="108"/>
      <c r="Q320" s="70" t="s">
        <v>625</v>
      </c>
      <c r="R320" s="110"/>
    </row>
    <row r="321" spans="2:18">
      <c r="B321" s="21">
        <v>45099</v>
      </c>
      <c r="C321" s="52"/>
      <c r="K321" s="24"/>
      <c r="L321" s="24"/>
      <c r="M321" s="23"/>
      <c r="N321" s="109"/>
      <c r="O321" s="107"/>
      <c r="P321" s="108"/>
      <c r="Q321" s="70" t="s">
        <v>640</v>
      </c>
      <c r="R321" s="110"/>
    </row>
    <row r="322" spans="2:19">
      <c r="B322" s="21">
        <v>45099</v>
      </c>
      <c r="C322" s="52"/>
      <c r="D322" s="6">
        <v>4</v>
      </c>
      <c r="H322">
        <v>32</v>
      </c>
      <c r="I322">
        <v>38</v>
      </c>
      <c r="J322" s="7">
        <v>36</v>
      </c>
      <c r="K322" s="24">
        <v>19</v>
      </c>
      <c r="L322" s="24">
        <v>22</v>
      </c>
      <c r="M322" s="24">
        <v>21</v>
      </c>
      <c r="N322" s="109">
        <f t="shared" si="29"/>
        <v>21</v>
      </c>
      <c r="O322" s="107">
        <f t="shared" si="34"/>
        <v>45079</v>
      </c>
      <c r="P322" s="108">
        <f t="shared" ref="P322" si="35">O322+25</f>
        <v>45104</v>
      </c>
      <c r="Q322" s="70"/>
      <c r="R322" s="110"/>
      <c r="S322" t="s">
        <v>659</v>
      </c>
    </row>
    <row r="323" spans="1:20">
      <c r="A323" s="63" t="s">
        <v>430</v>
      </c>
      <c r="B323" s="21">
        <v>45101</v>
      </c>
      <c r="C323" s="31" t="s">
        <v>431</v>
      </c>
      <c r="K323" s="24"/>
      <c r="L323" s="24"/>
      <c r="M323" s="23"/>
      <c r="N323" s="109">
        <f t="shared" si="29"/>
        <v>0</v>
      </c>
      <c r="O323" s="107">
        <f t="shared" si="30"/>
        <v>45102</v>
      </c>
      <c r="P323" s="108">
        <f t="shared" si="31"/>
        <v>45127</v>
      </c>
      <c r="Q323" s="71" t="s">
        <v>639</v>
      </c>
      <c r="R323" s="110"/>
      <c r="T323">
        <v>5</v>
      </c>
    </row>
    <row r="324" spans="1:20">
      <c r="A324" s="63" t="s">
        <v>432</v>
      </c>
      <c r="B324" s="21">
        <v>45101</v>
      </c>
      <c r="C324" s="31" t="s">
        <v>431</v>
      </c>
      <c r="K324" s="24"/>
      <c r="L324" s="24"/>
      <c r="M324" s="23"/>
      <c r="N324" s="109">
        <f t="shared" si="29"/>
        <v>0</v>
      </c>
      <c r="O324" s="107">
        <f t="shared" si="30"/>
        <v>45102</v>
      </c>
      <c r="P324" s="108">
        <f t="shared" si="31"/>
        <v>45127</v>
      </c>
      <c r="Q324" s="70" t="s">
        <v>631</v>
      </c>
      <c r="R324" s="110"/>
      <c r="T324">
        <v>5</v>
      </c>
    </row>
    <row r="325" spans="1:20">
      <c r="A325" s="63" t="s">
        <v>433</v>
      </c>
      <c r="B325" s="21">
        <v>45101</v>
      </c>
      <c r="C325" s="31" t="s">
        <v>431</v>
      </c>
      <c r="D325" s="6">
        <v>3</v>
      </c>
      <c r="H325">
        <v>38</v>
      </c>
      <c r="I325">
        <v>38</v>
      </c>
      <c r="J325" s="7">
        <v>38</v>
      </c>
      <c r="K325" s="24">
        <v>22</v>
      </c>
      <c r="L325" s="24">
        <v>22</v>
      </c>
      <c r="M325" s="24">
        <v>22</v>
      </c>
      <c r="N325" s="109">
        <f t="shared" si="29"/>
        <v>22</v>
      </c>
      <c r="O325" s="107">
        <f t="shared" si="30"/>
        <v>45080</v>
      </c>
      <c r="P325" s="108">
        <f t="shared" si="31"/>
        <v>45105</v>
      </c>
      <c r="Q325" s="70"/>
      <c r="R325" s="110"/>
      <c r="S325" s="63" t="s">
        <v>660</v>
      </c>
      <c r="T325">
        <v>10</v>
      </c>
    </row>
    <row r="326" spans="1:20">
      <c r="A326" s="63" t="s">
        <v>435</v>
      </c>
      <c r="B326" s="21">
        <v>45101</v>
      </c>
      <c r="C326" s="31" t="s">
        <v>431</v>
      </c>
      <c r="K326" s="24"/>
      <c r="L326" s="24"/>
      <c r="M326" s="23"/>
      <c r="N326" s="109">
        <f t="shared" si="29"/>
        <v>0</v>
      </c>
      <c r="O326" s="107">
        <f t="shared" si="30"/>
        <v>45102</v>
      </c>
      <c r="P326" s="108">
        <f t="shared" si="31"/>
        <v>45127</v>
      </c>
      <c r="Q326" s="71" t="s">
        <v>639</v>
      </c>
      <c r="R326" s="110"/>
      <c r="T326">
        <v>5</v>
      </c>
    </row>
    <row r="327" spans="1:20">
      <c r="A327" s="63" t="s">
        <v>436</v>
      </c>
      <c r="B327" s="21">
        <v>45101</v>
      </c>
      <c r="C327" s="31" t="s">
        <v>431</v>
      </c>
      <c r="K327" s="24"/>
      <c r="L327" s="24"/>
      <c r="M327" s="23"/>
      <c r="N327" s="109">
        <f t="shared" si="29"/>
        <v>0</v>
      </c>
      <c r="O327" s="107">
        <f t="shared" si="30"/>
        <v>45102</v>
      </c>
      <c r="P327" s="108">
        <f t="shared" si="31"/>
        <v>45127</v>
      </c>
      <c r="Q327" s="70" t="s">
        <v>661</v>
      </c>
      <c r="R327" s="110"/>
      <c r="S327" t="s">
        <v>662</v>
      </c>
      <c r="T327">
        <v>5</v>
      </c>
    </row>
    <row r="328" spans="1:20">
      <c r="A328" s="63" t="s">
        <v>437</v>
      </c>
      <c r="B328" s="21">
        <v>45101</v>
      </c>
      <c r="C328" s="31" t="s">
        <v>431</v>
      </c>
      <c r="K328" s="24"/>
      <c r="L328" s="24"/>
      <c r="M328" s="23"/>
      <c r="N328" s="109">
        <f t="shared" si="29"/>
        <v>0</v>
      </c>
      <c r="O328" s="107">
        <f t="shared" si="30"/>
        <v>45102</v>
      </c>
      <c r="P328" s="108">
        <f t="shared" si="31"/>
        <v>45127</v>
      </c>
      <c r="Q328" s="71" t="s">
        <v>639</v>
      </c>
      <c r="R328" s="110"/>
      <c r="S328" t="s">
        <v>662</v>
      </c>
      <c r="T328">
        <v>5</v>
      </c>
    </row>
    <row r="329" spans="1:20">
      <c r="A329" s="63" t="s">
        <v>438</v>
      </c>
      <c r="B329" s="21">
        <v>45101</v>
      </c>
      <c r="C329" s="31" t="s">
        <v>431</v>
      </c>
      <c r="K329" s="24"/>
      <c r="L329" s="24"/>
      <c r="M329" s="23"/>
      <c r="N329" s="109">
        <f t="shared" si="29"/>
        <v>0</v>
      </c>
      <c r="O329" s="107">
        <f t="shared" si="30"/>
        <v>45102</v>
      </c>
      <c r="P329" s="108">
        <f t="shared" si="31"/>
        <v>45127</v>
      </c>
      <c r="Q329" s="70" t="s">
        <v>640</v>
      </c>
      <c r="R329" s="110"/>
      <c r="S329" t="s">
        <v>663</v>
      </c>
      <c r="T329">
        <v>5</v>
      </c>
    </row>
    <row r="330" spans="1:20">
      <c r="A330" s="63" t="s">
        <v>440</v>
      </c>
      <c r="B330" s="21">
        <v>45101</v>
      </c>
      <c r="C330" s="31" t="s">
        <v>431</v>
      </c>
      <c r="D330" s="6">
        <v>4</v>
      </c>
      <c r="H330" t="s">
        <v>39</v>
      </c>
      <c r="K330" s="24"/>
      <c r="L330" s="24">
        <v>24</v>
      </c>
      <c r="M330" s="23"/>
      <c r="N330" s="109">
        <v>24</v>
      </c>
      <c r="O330" s="107">
        <f t="shared" si="30"/>
        <v>45078</v>
      </c>
      <c r="P330" s="108">
        <f t="shared" si="31"/>
        <v>45103</v>
      </c>
      <c r="Q330" s="70"/>
      <c r="R330" s="110"/>
      <c r="S330" t="s">
        <v>660</v>
      </c>
      <c r="T330">
        <v>10</v>
      </c>
    </row>
    <row r="331" spans="1:20">
      <c r="A331" s="63" t="s">
        <v>441</v>
      </c>
      <c r="B331" s="21">
        <v>45101</v>
      </c>
      <c r="C331" s="31" t="s">
        <v>431</v>
      </c>
      <c r="K331" s="24"/>
      <c r="L331" s="24"/>
      <c r="M331" s="23"/>
      <c r="N331" s="109">
        <f t="shared" si="29"/>
        <v>0</v>
      </c>
      <c r="O331" s="107">
        <f t="shared" si="30"/>
        <v>45102</v>
      </c>
      <c r="P331" s="108">
        <f t="shared" si="31"/>
        <v>45127</v>
      </c>
      <c r="Q331" s="71" t="s">
        <v>664</v>
      </c>
      <c r="R331" s="110"/>
      <c r="T331">
        <v>5</v>
      </c>
    </row>
    <row r="332" spans="1:20">
      <c r="A332" s="63" t="s">
        <v>442</v>
      </c>
      <c r="B332" s="21">
        <v>45101</v>
      </c>
      <c r="C332" s="31" t="s">
        <v>431</v>
      </c>
      <c r="K332" s="24"/>
      <c r="L332" s="24"/>
      <c r="M332" s="23"/>
      <c r="N332" s="109">
        <f t="shared" si="29"/>
        <v>0</v>
      </c>
      <c r="O332" s="107">
        <f t="shared" si="30"/>
        <v>45102</v>
      </c>
      <c r="P332" s="108">
        <f t="shared" si="31"/>
        <v>45127</v>
      </c>
      <c r="Q332" s="70" t="s">
        <v>631</v>
      </c>
      <c r="R332" s="110"/>
      <c r="T332">
        <v>5</v>
      </c>
    </row>
    <row r="333" spans="1:20">
      <c r="A333" s="63" t="s">
        <v>443</v>
      </c>
      <c r="B333" s="21">
        <v>45101</v>
      </c>
      <c r="C333" s="31" t="s">
        <v>431</v>
      </c>
      <c r="D333" s="6">
        <v>4</v>
      </c>
      <c r="H333" t="s">
        <v>39</v>
      </c>
      <c r="K333" s="24"/>
      <c r="L333" s="24">
        <v>24</v>
      </c>
      <c r="M333" s="23"/>
      <c r="N333" s="109">
        <v>24</v>
      </c>
      <c r="O333" s="107">
        <f t="shared" si="30"/>
        <v>45078</v>
      </c>
      <c r="P333" s="108">
        <f t="shared" si="31"/>
        <v>45103</v>
      </c>
      <c r="Q333" s="70"/>
      <c r="R333" s="110"/>
      <c r="S333" t="s">
        <v>660</v>
      </c>
      <c r="T333">
        <v>10</v>
      </c>
    </row>
    <row r="334" spans="1:20">
      <c r="A334" s="63" t="s">
        <v>444</v>
      </c>
      <c r="B334" s="21">
        <v>45101</v>
      </c>
      <c r="C334" s="31" t="s">
        <v>431</v>
      </c>
      <c r="D334" s="6">
        <v>3</v>
      </c>
      <c r="H334">
        <v>39</v>
      </c>
      <c r="I334">
        <v>37</v>
      </c>
      <c r="J334" s="7">
        <v>39</v>
      </c>
      <c r="K334" s="24">
        <v>22</v>
      </c>
      <c r="L334" s="24">
        <v>22</v>
      </c>
      <c r="M334" s="24">
        <v>22</v>
      </c>
      <c r="N334" s="109">
        <f t="shared" si="29"/>
        <v>22</v>
      </c>
      <c r="O334" s="107">
        <f t="shared" si="30"/>
        <v>45080</v>
      </c>
      <c r="P334" s="108">
        <f t="shared" si="31"/>
        <v>45105</v>
      </c>
      <c r="Q334" s="70"/>
      <c r="R334" s="110"/>
      <c r="S334" t="s">
        <v>660</v>
      </c>
      <c r="T334">
        <v>10</v>
      </c>
    </row>
    <row r="335" spans="1:20">
      <c r="A335" s="63" t="s">
        <v>446</v>
      </c>
      <c r="B335" s="21">
        <v>45101</v>
      </c>
      <c r="C335" s="31" t="s">
        <v>431</v>
      </c>
      <c r="K335" s="24"/>
      <c r="L335" s="24"/>
      <c r="M335" s="23"/>
      <c r="N335" s="109">
        <f t="shared" si="29"/>
        <v>0</v>
      </c>
      <c r="O335" s="107">
        <f t="shared" si="30"/>
        <v>45102</v>
      </c>
      <c r="P335" s="108">
        <f t="shared" si="31"/>
        <v>45127</v>
      </c>
      <c r="Q335" s="70" t="s">
        <v>640</v>
      </c>
      <c r="R335" s="110"/>
      <c r="S335" t="s">
        <v>663</v>
      </c>
      <c r="T335">
        <v>5</v>
      </c>
    </row>
    <row r="336" spans="1:20">
      <c r="A336" s="63" t="s">
        <v>447</v>
      </c>
      <c r="B336" s="21">
        <v>45101</v>
      </c>
      <c r="C336" s="31" t="s">
        <v>431</v>
      </c>
      <c r="K336" s="24"/>
      <c r="L336" s="24"/>
      <c r="M336" s="23"/>
      <c r="N336" s="109">
        <f t="shared" si="29"/>
        <v>0</v>
      </c>
      <c r="O336" s="107">
        <f t="shared" si="30"/>
        <v>45102</v>
      </c>
      <c r="P336" s="108">
        <f t="shared" si="31"/>
        <v>45127</v>
      </c>
      <c r="Q336" s="70" t="s">
        <v>665</v>
      </c>
      <c r="R336" s="110"/>
      <c r="S336" t="s">
        <v>663</v>
      </c>
      <c r="T336">
        <v>5</v>
      </c>
    </row>
    <row r="337" spans="1:20">
      <c r="A337" s="63" t="s">
        <v>448</v>
      </c>
      <c r="B337" s="21">
        <v>45101</v>
      </c>
      <c r="C337" s="31" t="s">
        <v>431</v>
      </c>
      <c r="K337" s="24"/>
      <c r="L337" s="24"/>
      <c r="M337" s="23"/>
      <c r="N337" s="109">
        <f t="shared" si="29"/>
        <v>0</v>
      </c>
      <c r="O337" s="107">
        <f t="shared" si="30"/>
        <v>45102</v>
      </c>
      <c r="P337" s="108">
        <f t="shared" si="31"/>
        <v>45127</v>
      </c>
      <c r="Q337" s="70" t="s">
        <v>625</v>
      </c>
      <c r="R337" s="110"/>
      <c r="S337" t="s">
        <v>663</v>
      </c>
      <c r="T337">
        <v>5</v>
      </c>
    </row>
    <row r="338" spans="1:20">
      <c r="A338" s="63" t="s">
        <v>449</v>
      </c>
      <c r="B338" s="21">
        <v>45101</v>
      </c>
      <c r="C338" s="31" t="s">
        <v>431</v>
      </c>
      <c r="K338" s="24"/>
      <c r="L338" s="24"/>
      <c r="M338" s="23"/>
      <c r="N338" s="109">
        <f t="shared" si="29"/>
        <v>0</v>
      </c>
      <c r="O338" s="107">
        <f t="shared" si="30"/>
        <v>45102</v>
      </c>
      <c r="P338" s="108">
        <f t="shared" si="31"/>
        <v>45127</v>
      </c>
      <c r="Q338" s="70" t="s">
        <v>640</v>
      </c>
      <c r="R338" s="110"/>
      <c r="S338" t="s">
        <v>663</v>
      </c>
      <c r="T338">
        <v>5</v>
      </c>
    </row>
    <row r="339" spans="1:20">
      <c r="A339" s="63" t="s">
        <v>451</v>
      </c>
      <c r="B339" s="21">
        <v>45101</v>
      </c>
      <c r="C339" s="31" t="s">
        <v>431</v>
      </c>
      <c r="K339" s="24"/>
      <c r="L339" s="24"/>
      <c r="M339" s="23"/>
      <c r="N339" s="109">
        <f t="shared" si="29"/>
        <v>0</v>
      </c>
      <c r="O339" s="107">
        <f t="shared" si="30"/>
        <v>45102</v>
      </c>
      <c r="P339" s="108">
        <f t="shared" si="31"/>
        <v>45127</v>
      </c>
      <c r="Q339" s="70" t="s">
        <v>640</v>
      </c>
      <c r="R339" s="110"/>
      <c r="S339" t="s">
        <v>663</v>
      </c>
      <c r="T339">
        <v>5</v>
      </c>
    </row>
    <row r="340" spans="1:20">
      <c r="A340" s="63" t="s">
        <v>453</v>
      </c>
      <c r="B340" s="21">
        <v>45101</v>
      </c>
      <c r="C340" s="31" t="s">
        <v>431</v>
      </c>
      <c r="D340" s="6">
        <v>4</v>
      </c>
      <c r="H340">
        <v>39</v>
      </c>
      <c r="I340">
        <v>39</v>
      </c>
      <c r="J340" s="7">
        <v>39</v>
      </c>
      <c r="K340" s="24">
        <v>22</v>
      </c>
      <c r="L340" s="24">
        <v>22</v>
      </c>
      <c r="M340" s="24">
        <v>22</v>
      </c>
      <c r="N340" s="109">
        <f t="shared" si="29"/>
        <v>22</v>
      </c>
      <c r="O340" s="107">
        <f t="shared" si="30"/>
        <v>45080</v>
      </c>
      <c r="P340" s="108">
        <f t="shared" si="31"/>
        <v>45105</v>
      </c>
      <c r="Q340" s="70"/>
      <c r="R340" s="110"/>
      <c r="S340" t="s">
        <v>660</v>
      </c>
      <c r="T340">
        <v>10</v>
      </c>
    </row>
    <row r="341" spans="1:20">
      <c r="A341" s="63" t="s">
        <v>454</v>
      </c>
      <c r="B341" s="21">
        <v>45101</v>
      </c>
      <c r="C341" s="31" t="s">
        <v>431</v>
      </c>
      <c r="K341" s="24"/>
      <c r="L341" s="24"/>
      <c r="M341" s="23"/>
      <c r="N341" s="109">
        <f t="shared" si="29"/>
        <v>0</v>
      </c>
      <c r="O341" s="107">
        <f t="shared" si="30"/>
        <v>45102</v>
      </c>
      <c r="P341" s="108">
        <f t="shared" si="31"/>
        <v>45127</v>
      </c>
      <c r="Q341" s="70" t="s">
        <v>640</v>
      </c>
      <c r="R341" s="110"/>
      <c r="S341" t="s">
        <v>663</v>
      </c>
      <c r="T341">
        <v>5</v>
      </c>
    </row>
    <row r="342" spans="1:20">
      <c r="A342" s="63" t="s">
        <v>455</v>
      </c>
      <c r="B342" s="21">
        <v>45101</v>
      </c>
      <c r="C342" s="31" t="s">
        <v>431</v>
      </c>
      <c r="K342" s="24"/>
      <c r="L342" s="24"/>
      <c r="M342" s="23"/>
      <c r="N342" s="109">
        <f t="shared" si="29"/>
        <v>0</v>
      </c>
      <c r="O342" s="107">
        <f t="shared" si="30"/>
        <v>45102</v>
      </c>
      <c r="P342" s="108">
        <f t="shared" si="31"/>
        <v>45127</v>
      </c>
      <c r="Q342" s="70" t="s">
        <v>640</v>
      </c>
      <c r="R342" s="110"/>
      <c r="S342" t="s">
        <v>663</v>
      </c>
      <c r="T342">
        <v>5</v>
      </c>
    </row>
    <row r="343" spans="1:20">
      <c r="A343" s="63" t="s">
        <v>456</v>
      </c>
      <c r="B343" s="21">
        <v>45101</v>
      </c>
      <c r="C343" s="31" t="s">
        <v>431</v>
      </c>
      <c r="K343" s="24"/>
      <c r="L343" s="24"/>
      <c r="M343" s="23"/>
      <c r="N343" s="109">
        <f t="shared" si="29"/>
        <v>0</v>
      </c>
      <c r="O343" s="107">
        <f t="shared" si="30"/>
        <v>45102</v>
      </c>
      <c r="P343" s="108">
        <f t="shared" si="31"/>
        <v>45127</v>
      </c>
      <c r="Q343" s="70" t="s">
        <v>640</v>
      </c>
      <c r="R343" s="110"/>
      <c r="S343" t="s">
        <v>663</v>
      </c>
      <c r="T343">
        <v>5</v>
      </c>
    </row>
    <row r="344" spans="1:20">
      <c r="A344" s="63" t="s">
        <v>458</v>
      </c>
      <c r="B344" s="21">
        <v>45101</v>
      </c>
      <c r="C344" s="31" t="s">
        <v>431</v>
      </c>
      <c r="D344" s="6">
        <v>2</v>
      </c>
      <c r="H344">
        <v>39</v>
      </c>
      <c r="I344">
        <v>40</v>
      </c>
      <c r="K344" s="24">
        <v>22</v>
      </c>
      <c r="L344" s="24">
        <v>22</v>
      </c>
      <c r="M344" s="23"/>
      <c r="N344" s="109">
        <f>ROUND((K344+L344)/2,0)</f>
        <v>22</v>
      </c>
      <c r="O344" s="107">
        <f t="shared" si="30"/>
        <v>45080</v>
      </c>
      <c r="P344" s="108">
        <f t="shared" si="31"/>
        <v>45105</v>
      </c>
      <c r="Q344" s="70"/>
      <c r="R344" s="110"/>
      <c r="S344" t="s">
        <v>660</v>
      </c>
      <c r="T344">
        <v>10</v>
      </c>
    </row>
    <row r="345" spans="1:20">
      <c r="A345" s="63" t="s">
        <v>459</v>
      </c>
      <c r="B345" s="21">
        <v>45101</v>
      </c>
      <c r="C345" s="31" t="s">
        <v>431</v>
      </c>
      <c r="K345" s="24"/>
      <c r="L345" s="24"/>
      <c r="M345" s="23"/>
      <c r="N345" s="109">
        <f t="shared" si="29"/>
        <v>0</v>
      </c>
      <c r="O345" s="107">
        <f t="shared" si="30"/>
        <v>45102</v>
      </c>
      <c r="P345" s="108">
        <f t="shared" si="31"/>
        <v>45127</v>
      </c>
      <c r="Q345" s="70" t="s">
        <v>640</v>
      </c>
      <c r="R345" s="110"/>
      <c r="S345" t="s">
        <v>663</v>
      </c>
      <c r="T345">
        <v>5</v>
      </c>
    </row>
    <row r="346" spans="1:20">
      <c r="A346" s="63" t="s">
        <v>461</v>
      </c>
      <c r="B346" s="21">
        <v>45101</v>
      </c>
      <c r="C346" s="31" t="s">
        <v>431</v>
      </c>
      <c r="K346" s="24"/>
      <c r="L346" s="24"/>
      <c r="M346" s="23"/>
      <c r="N346" s="109">
        <f t="shared" si="29"/>
        <v>0</v>
      </c>
      <c r="O346" s="107">
        <f t="shared" si="30"/>
        <v>45102</v>
      </c>
      <c r="P346" s="108">
        <f t="shared" si="31"/>
        <v>45127</v>
      </c>
      <c r="Q346" s="70" t="s">
        <v>640</v>
      </c>
      <c r="R346" s="110"/>
      <c r="S346" t="s">
        <v>663</v>
      </c>
      <c r="T346">
        <v>5</v>
      </c>
    </row>
    <row r="347" spans="1:20">
      <c r="A347" s="63" t="s">
        <v>463</v>
      </c>
      <c r="B347" s="21">
        <v>45101</v>
      </c>
      <c r="C347" s="31" t="s">
        <v>431</v>
      </c>
      <c r="K347" s="24"/>
      <c r="L347" s="24"/>
      <c r="M347" s="23"/>
      <c r="N347" s="109">
        <f t="shared" si="29"/>
        <v>0</v>
      </c>
      <c r="O347" s="107">
        <f t="shared" si="30"/>
        <v>45102</v>
      </c>
      <c r="P347" s="108">
        <f t="shared" si="31"/>
        <v>45127</v>
      </c>
      <c r="Q347" s="70" t="s">
        <v>640</v>
      </c>
      <c r="R347" s="110"/>
      <c r="S347" t="s">
        <v>663</v>
      </c>
      <c r="T347">
        <v>5</v>
      </c>
    </row>
    <row r="348" spans="1:20">
      <c r="A348" s="63" t="s">
        <v>464</v>
      </c>
      <c r="B348" s="21">
        <v>45101</v>
      </c>
      <c r="C348" s="31" t="s">
        <v>431</v>
      </c>
      <c r="K348" s="24"/>
      <c r="L348" s="24"/>
      <c r="M348" s="23"/>
      <c r="N348" s="109">
        <f t="shared" si="29"/>
        <v>0</v>
      </c>
      <c r="O348" s="107">
        <f t="shared" si="30"/>
        <v>45102</v>
      </c>
      <c r="P348" s="108">
        <f t="shared" si="31"/>
        <v>45127</v>
      </c>
      <c r="Q348" s="71" t="s">
        <v>663</v>
      </c>
      <c r="R348" s="71"/>
      <c r="S348" s="48" t="s">
        <v>663</v>
      </c>
      <c r="T348">
        <v>5</v>
      </c>
    </row>
    <row r="349" spans="1:20">
      <c r="A349" s="63" t="s">
        <v>466</v>
      </c>
      <c r="B349" s="21">
        <v>45101</v>
      </c>
      <c r="C349" s="31" t="s">
        <v>431</v>
      </c>
      <c r="K349" s="24"/>
      <c r="L349" s="24"/>
      <c r="M349" s="23"/>
      <c r="N349" s="109">
        <f t="shared" si="29"/>
        <v>0</v>
      </c>
      <c r="O349" s="107">
        <f t="shared" si="30"/>
        <v>45102</v>
      </c>
      <c r="P349" s="108">
        <f t="shared" si="31"/>
        <v>45127</v>
      </c>
      <c r="Q349" s="70" t="s">
        <v>666</v>
      </c>
      <c r="R349" s="110"/>
      <c r="S349" t="s">
        <v>663</v>
      </c>
      <c r="T349">
        <v>5</v>
      </c>
    </row>
    <row r="350" spans="1:20">
      <c r="A350" s="63" t="s">
        <v>467</v>
      </c>
      <c r="B350" s="21">
        <v>45101</v>
      </c>
      <c r="C350" s="31" t="s">
        <v>431</v>
      </c>
      <c r="K350" s="24"/>
      <c r="L350" s="24"/>
      <c r="M350" s="23"/>
      <c r="N350" s="109">
        <f t="shared" si="29"/>
        <v>0</v>
      </c>
      <c r="O350" s="107">
        <f t="shared" si="30"/>
        <v>45102</v>
      </c>
      <c r="P350" s="108">
        <f t="shared" si="31"/>
        <v>45127</v>
      </c>
      <c r="Q350" s="71" t="s">
        <v>663</v>
      </c>
      <c r="R350" s="71"/>
      <c r="S350" s="48" t="s">
        <v>663</v>
      </c>
      <c r="T350">
        <v>5</v>
      </c>
    </row>
    <row r="351" spans="1:20">
      <c r="A351" s="63" t="s">
        <v>468</v>
      </c>
      <c r="B351" s="21">
        <v>45101</v>
      </c>
      <c r="C351" s="31" t="s">
        <v>431</v>
      </c>
      <c r="K351" s="24"/>
      <c r="L351" s="24"/>
      <c r="M351" s="23"/>
      <c r="N351" s="109">
        <f t="shared" si="29"/>
        <v>0</v>
      </c>
      <c r="O351" s="107">
        <f t="shared" si="30"/>
        <v>45102</v>
      </c>
      <c r="P351" s="108">
        <f t="shared" si="31"/>
        <v>45127</v>
      </c>
      <c r="Q351" s="71" t="s">
        <v>663</v>
      </c>
      <c r="R351" s="71"/>
      <c r="S351" s="48" t="s">
        <v>663</v>
      </c>
      <c r="T351">
        <v>5</v>
      </c>
    </row>
    <row r="352" spans="1:20">
      <c r="A352" s="63" t="s">
        <v>469</v>
      </c>
      <c r="B352" s="21">
        <v>45101</v>
      </c>
      <c r="C352" s="31" t="s">
        <v>431</v>
      </c>
      <c r="D352" s="6">
        <v>3</v>
      </c>
      <c r="H352" t="s">
        <v>17</v>
      </c>
      <c r="I352" t="s">
        <v>30</v>
      </c>
      <c r="J352" s="7" t="s">
        <v>39</v>
      </c>
      <c r="K352" s="24">
        <v>26</v>
      </c>
      <c r="L352" s="24"/>
      <c r="M352" s="23"/>
      <c r="N352" s="109">
        <v>26</v>
      </c>
      <c r="O352" s="107">
        <f t="shared" si="30"/>
        <v>45076</v>
      </c>
      <c r="P352" s="108">
        <f t="shared" si="31"/>
        <v>45101</v>
      </c>
      <c r="Q352" s="70"/>
      <c r="R352" s="110"/>
      <c r="S352" t="s">
        <v>660</v>
      </c>
      <c r="T352">
        <v>10</v>
      </c>
    </row>
    <row r="353" spans="1:20">
      <c r="A353" s="63" t="s">
        <v>470</v>
      </c>
      <c r="B353" s="21">
        <v>45101</v>
      </c>
      <c r="C353" s="31" t="s">
        <v>431</v>
      </c>
      <c r="D353" s="6">
        <v>4</v>
      </c>
      <c r="H353">
        <v>38</v>
      </c>
      <c r="I353">
        <v>35</v>
      </c>
      <c r="J353" s="7">
        <v>38</v>
      </c>
      <c r="K353" s="24">
        <v>22</v>
      </c>
      <c r="L353" s="24">
        <v>21</v>
      </c>
      <c r="M353" s="24">
        <v>22</v>
      </c>
      <c r="N353" s="109">
        <f t="shared" si="29"/>
        <v>22</v>
      </c>
      <c r="O353" s="107">
        <f t="shared" si="30"/>
        <v>45080</v>
      </c>
      <c r="P353" s="108">
        <f t="shared" si="31"/>
        <v>45105</v>
      </c>
      <c r="Q353" s="70"/>
      <c r="R353" s="110"/>
      <c r="T353">
        <v>10</v>
      </c>
    </row>
    <row r="354" spans="1:20">
      <c r="A354" s="63" t="s">
        <v>471</v>
      </c>
      <c r="B354" s="21">
        <v>45101</v>
      </c>
      <c r="C354" s="31" t="s">
        <v>431</v>
      </c>
      <c r="K354" s="24"/>
      <c r="L354" s="24"/>
      <c r="M354" s="23"/>
      <c r="N354" s="109">
        <f t="shared" si="29"/>
        <v>0</v>
      </c>
      <c r="O354" s="107">
        <f t="shared" si="30"/>
        <v>45102</v>
      </c>
      <c r="P354" s="108">
        <f t="shared" si="31"/>
        <v>45127</v>
      </c>
      <c r="Q354" s="70" t="s">
        <v>631</v>
      </c>
      <c r="R354" s="110"/>
      <c r="S354" t="s">
        <v>663</v>
      </c>
      <c r="T354">
        <v>5</v>
      </c>
    </row>
    <row r="355" spans="1:20">
      <c r="A355" s="63" t="s">
        <v>472</v>
      </c>
      <c r="B355" s="21">
        <v>45101</v>
      </c>
      <c r="C355" s="31" t="s">
        <v>431</v>
      </c>
      <c r="K355" s="24"/>
      <c r="L355" s="24"/>
      <c r="M355" s="23"/>
      <c r="N355" s="109">
        <f t="shared" ref="N355:N444" si="36">ROUND((K355+L355+M355)/3,0)</f>
        <v>0</v>
      </c>
      <c r="O355" s="107">
        <f t="shared" ref="O355:O444" si="37">B355-N355+1</f>
        <v>45102</v>
      </c>
      <c r="P355" s="108">
        <f t="shared" ref="P355:P444" si="38">O355+25</f>
        <v>45127</v>
      </c>
      <c r="Q355" s="70" t="s">
        <v>624</v>
      </c>
      <c r="R355" s="110"/>
      <c r="S355" t="s">
        <v>662</v>
      </c>
      <c r="T355">
        <v>5</v>
      </c>
    </row>
    <row r="356" spans="1:20">
      <c r="A356" s="63" t="s">
        <v>474</v>
      </c>
      <c r="B356" s="21">
        <v>45101</v>
      </c>
      <c r="C356" s="31" t="s">
        <v>431</v>
      </c>
      <c r="D356" s="6">
        <v>4</v>
      </c>
      <c r="H356">
        <v>38</v>
      </c>
      <c r="I356">
        <v>40</v>
      </c>
      <c r="J356" s="7">
        <v>40</v>
      </c>
      <c r="K356" s="24">
        <v>22</v>
      </c>
      <c r="L356" s="24">
        <v>22</v>
      </c>
      <c r="M356" s="24">
        <v>22</v>
      </c>
      <c r="N356" s="109">
        <f t="shared" si="36"/>
        <v>22</v>
      </c>
      <c r="O356" s="107">
        <f t="shared" si="37"/>
        <v>45080</v>
      </c>
      <c r="P356" s="108">
        <f t="shared" si="38"/>
        <v>45105</v>
      </c>
      <c r="Q356" s="70"/>
      <c r="R356" s="110"/>
      <c r="S356" t="s">
        <v>660</v>
      </c>
      <c r="T356">
        <v>10</v>
      </c>
    </row>
    <row r="357" spans="1:20">
      <c r="A357" s="63" t="s">
        <v>475</v>
      </c>
      <c r="B357" s="21">
        <v>45101</v>
      </c>
      <c r="C357" s="31" t="s">
        <v>431</v>
      </c>
      <c r="K357" s="24"/>
      <c r="L357" s="24"/>
      <c r="M357" s="23"/>
      <c r="N357" s="109">
        <f t="shared" si="36"/>
        <v>0</v>
      </c>
      <c r="O357" s="107">
        <f t="shared" si="37"/>
        <v>45102</v>
      </c>
      <c r="P357" s="108">
        <f t="shared" si="38"/>
        <v>45127</v>
      </c>
      <c r="Q357" s="70" t="s">
        <v>640</v>
      </c>
      <c r="R357" s="110"/>
      <c r="S357" t="s">
        <v>663</v>
      </c>
      <c r="T357">
        <v>5</v>
      </c>
    </row>
    <row r="358" spans="1:20">
      <c r="A358" s="63" t="s">
        <v>476</v>
      </c>
      <c r="B358" s="21">
        <v>45101</v>
      </c>
      <c r="C358" s="31" t="s">
        <v>431</v>
      </c>
      <c r="K358" s="24"/>
      <c r="L358" s="24"/>
      <c r="M358" s="23"/>
      <c r="N358" s="109">
        <f t="shared" si="36"/>
        <v>0</v>
      </c>
      <c r="O358" s="107">
        <f t="shared" si="37"/>
        <v>45102</v>
      </c>
      <c r="P358" s="108">
        <f t="shared" si="38"/>
        <v>45127</v>
      </c>
      <c r="Q358" s="70" t="s">
        <v>625</v>
      </c>
      <c r="R358" s="110"/>
      <c r="S358" t="s">
        <v>663</v>
      </c>
      <c r="T358">
        <v>5</v>
      </c>
    </row>
    <row r="359" spans="1:20">
      <c r="A359" s="63" t="s">
        <v>477</v>
      </c>
      <c r="B359" s="21">
        <v>45101</v>
      </c>
      <c r="C359" s="31" t="s">
        <v>431</v>
      </c>
      <c r="K359" s="24"/>
      <c r="L359" s="24"/>
      <c r="M359" s="23"/>
      <c r="N359" s="109">
        <f t="shared" si="36"/>
        <v>0</v>
      </c>
      <c r="O359" s="107">
        <f t="shared" si="37"/>
        <v>45102</v>
      </c>
      <c r="P359" s="108">
        <f t="shared" si="38"/>
        <v>45127</v>
      </c>
      <c r="Q359" s="70" t="s">
        <v>625</v>
      </c>
      <c r="R359" s="110"/>
      <c r="S359" t="s">
        <v>663</v>
      </c>
      <c r="T359">
        <v>5</v>
      </c>
    </row>
    <row r="360" spans="1:20">
      <c r="A360" s="63" t="s">
        <v>478</v>
      </c>
      <c r="B360" s="21">
        <v>45101</v>
      </c>
      <c r="C360" s="31" t="s">
        <v>431</v>
      </c>
      <c r="K360" s="24"/>
      <c r="L360" s="24"/>
      <c r="M360" s="23"/>
      <c r="N360" s="109">
        <f t="shared" si="36"/>
        <v>0</v>
      </c>
      <c r="O360" s="107">
        <f t="shared" si="37"/>
        <v>45102</v>
      </c>
      <c r="P360" s="108">
        <f t="shared" si="38"/>
        <v>45127</v>
      </c>
      <c r="Q360" s="70" t="s">
        <v>631</v>
      </c>
      <c r="R360" s="110"/>
      <c r="S360" t="s">
        <v>663</v>
      </c>
      <c r="T360">
        <v>5</v>
      </c>
    </row>
    <row r="361" spans="1:20">
      <c r="A361" s="63" t="s">
        <v>479</v>
      </c>
      <c r="B361" s="21">
        <v>45101</v>
      </c>
      <c r="C361" s="31" t="s">
        <v>431</v>
      </c>
      <c r="K361" s="24"/>
      <c r="L361" s="24"/>
      <c r="M361" s="23"/>
      <c r="N361" s="109">
        <f t="shared" si="36"/>
        <v>0</v>
      </c>
      <c r="O361" s="107">
        <f t="shared" si="37"/>
        <v>45102</v>
      </c>
      <c r="P361" s="108">
        <f t="shared" si="38"/>
        <v>45127</v>
      </c>
      <c r="Q361" s="70" t="s">
        <v>631</v>
      </c>
      <c r="R361" s="110"/>
      <c r="S361" t="s">
        <v>663</v>
      </c>
      <c r="T361">
        <v>5</v>
      </c>
    </row>
    <row r="362" spans="1:20">
      <c r="A362" s="63" t="s">
        <v>481</v>
      </c>
      <c r="B362" s="21">
        <v>45101</v>
      </c>
      <c r="C362" s="31" t="s">
        <v>431</v>
      </c>
      <c r="K362" s="24"/>
      <c r="L362" s="24"/>
      <c r="M362" s="23"/>
      <c r="N362" s="109">
        <f t="shared" si="36"/>
        <v>0</v>
      </c>
      <c r="O362" s="107">
        <f t="shared" si="37"/>
        <v>45102</v>
      </c>
      <c r="P362" s="108">
        <f t="shared" si="38"/>
        <v>45127</v>
      </c>
      <c r="Q362" s="70" t="s">
        <v>624</v>
      </c>
      <c r="R362" s="110"/>
      <c r="S362" t="s">
        <v>663</v>
      </c>
      <c r="T362">
        <v>5</v>
      </c>
    </row>
    <row r="363" spans="1:20">
      <c r="A363" s="63" t="s">
        <v>482</v>
      </c>
      <c r="B363" s="21">
        <v>45101</v>
      </c>
      <c r="C363" s="31" t="s">
        <v>431</v>
      </c>
      <c r="K363" s="24"/>
      <c r="L363" s="24"/>
      <c r="M363" s="23"/>
      <c r="N363" s="109">
        <f t="shared" si="36"/>
        <v>0</v>
      </c>
      <c r="O363" s="107">
        <f t="shared" si="37"/>
        <v>45102</v>
      </c>
      <c r="P363" s="108">
        <f t="shared" si="38"/>
        <v>45127</v>
      </c>
      <c r="Q363" s="70" t="s">
        <v>624</v>
      </c>
      <c r="R363" s="110"/>
      <c r="S363" t="s">
        <v>662</v>
      </c>
      <c r="T363">
        <v>5</v>
      </c>
    </row>
    <row r="364" spans="1:20">
      <c r="A364" s="63" t="s">
        <v>483</v>
      </c>
      <c r="B364" s="21">
        <v>45101</v>
      </c>
      <c r="C364" s="31" t="s">
        <v>431</v>
      </c>
      <c r="K364" s="24"/>
      <c r="L364" s="24"/>
      <c r="M364" s="23"/>
      <c r="N364" s="109">
        <f t="shared" si="36"/>
        <v>0</v>
      </c>
      <c r="O364" s="107">
        <f t="shared" si="37"/>
        <v>45102</v>
      </c>
      <c r="P364" s="108">
        <f t="shared" si="38"/>
        <v>45127</v>
      </c>
      <c r="Q364" s="70" t="s">
        <v>640</v>
      </c>
      <c r="R364" s="110"/>
      <c r="T364">
        <v>5</v>
      </c>
    </row>
    <row r="365" s="105" customFormat="1" spans="1:20">
      <c r="A365" s="105" t="s">
        <v>484</v>
      </c>
      <c r="B365" s="117">
        <v>45101</v>
      </c>
      <c r="C365" s="118" t="s">
        <v>431</v>
      </c>
      <c r="D365" s="119"/>
      <c r="G365" s="120"/>
      <c r="I365" s="105" t="s">
        <v>658</v>
      </c>
      <c r="J365" s="120"/>
      <c r="K365" s="121"/>
      <c r="L365" s="121"/>
      <c r="M365" s="121"/>
      <c r="N365" s="122">
        <f t="shared" si="36"/>
        <v>0</v>
      </c>
      <c r="O365" s="123">
        <f t="shared" si="37"/>
        <v>45102</v>
      </c>
      <c r="P365" s="123">
        <f t="shared" si="38"/>
        <v>45127</v>
      </c>
      <c r="Q365" s="99" t="s">
        <v>658</v>
      </c>
      <c r="R365" s="99"/>
      <c r="T365" s="105">
        <v>0</v>
      </c>
    </row>
    <row r="366" spans="1:20">
      <c r="A366" s="63" t="s">
        <v>485</v>
      </c>
      <c r="B366" s="21">
        <v>45101</v>
      </c>
      <c r="C366" s="31" t="s">
        <v>431</v>
      </c>
      <c r="D366" s="6">
        <v>2</v>
      </c>
      <c r="H366">
        <v>32</v>
      </c>
      <c r="I366">
        <v>32</v>
      </c>
      <c r="K366" s="24">
        <v>19</v>
      </c>
      <c r="L366" s="24">
        <v>19</v>
      </c>
      <c r="M366" s="23"/>
      <c r="N366" s="109">
        <f>ROUND((K366+L366)/2,0)</f>
        <v>19</v>
      </c>
      <c r="O366" s="107">
        <f t="shared" si="37"/>
        <v>45083</v>
      </c>
      <c r="P366" s="108">
        <f t="shared" si="38"/>
        <v>45108</v>
      </c>
      <c r="Q366" s="70"/>
      <c r="R366" s="110"/>
      <c r="S366" t="s">
        <v>660</v>
      </c>
      <c r="T366">
        <v>10</v>
      </c>
    </row>
    <row r="367" spans="1:20">
      <c r="A367" s="63" t="s">
        <v>486</v>
      </c>
      <c r="B367" s="21">
        <v>45101</v>
      </c>
      <c r="C367" s="31" t="s">
        <v>431</v>
      </c>
      <c r="K367" s="24"/>
      <c r="L367" s="24"/>
      <c r="M367" s="23"/>
      <c r="N367" s="109">
        <f t="shared" si="36"/>
        <v>0</v>
      </c>
      <c r="O367" s="107">
        <f t="shared" si="37"/>
        <v>45102</v>
      </c>
      <c r="P367" s="108">
        <f t="shared" si="38"/>
        <v>45127</v>
      </c>
      <c r="Q367" s="70" t="s">
        <v>624</v>
      </c>
      <c r="R367" s="110"/>
      <c r="S367" t="s">
        <v>662</v>
      </c>
      <c r="T367">
        <v>5</v>
      </c>
    </row>
    <row r="368" spans="1:20">
      <c r="A368" s="63" t="s">
        <v>487</v>
      </c>
      <c r="B368" s="21">
        <v>45101</v>
      </c>
      <c r="C368" s="31" t="s">
        <v>431</v>
      </c>
      <c r="K368" s="24"/>
      <c r="L368" s="24"/>
      <c r="M368" s="23"/>
      <c r="N368" s="109">
        <f t="shared" si="36"/>
        <v>0</v>
      </c>
      <c r="O368" s="107">
        <f t="shared" si="37"/>
        <v>45102</v>
      </c>
      <c r="P368" s="108">
        <f t="shared" si="38"/>
        <v>45127</v>
      </c>
      <c r="Q368" s="70" t="s">
        <v>631</v>
      </c>
      <c r="R368" s="110"/>
      <c r="S368" t="s">
        <v>663</v>
      </c>
      <c r="T368">
        <v>5</v>
      </c>
    </row>
    <row r="369" s="3" customFormat="1" spans="1:20">
      <c r="A369" s="3" t="s">
        <v>627</v>
      </c>
      <c r="B369" s="26"/>
      <c r="C369" s="27"/>
      <c r="D369" s="28"/>
      <c r="G369" s="29"/>
      <c r="J369" s="29"/>
      <c r="K369" s="42"/>
      <c r="L369" s="42"/>
      <c r="M369" s="29"/>
      <c r="T369" s="3">
        <f>SUM(T323:T368)</f>
        <v>275</v>
      </c>
    </row>
    <row r="370" spans="1:19">
      <c r="A370" s="63"/>
      <c r="B370" s="21"/>
      <c r="C370" s="31"/>
      <c r="K370" s="24"/>
      <c r="L370" s="24"/>
      <c r="M370" s="23"/>
      <c r="N370" s="109"/>
      <c r="O370" s="107"/>
      <c r="P370" s="108"/>
      <c r="Q370" s="70" t="s">
        <v>640</v>
      </c>
      <c r="R370" s="110"/>
      <c r="S370" t="s">
        <v>663</v>
      </c>
    </row>
    <row r="371" spans="1:19">
      <c r="A371" s="63"/>
      <c r="B371" s="21"/>
      <c r="C371" s="31"/>
      <c r="K371" s="24"/>
      <c r="L371" s="24"/>
      <c r="M371" s="23"/>
      <c r="N371" s="109"/>
      <c r="O371" s="107"/>
      <c r="P371" s="108"/>
      <c r="Q371" s="70" t="s">
        <v>640</v>
      </c>
      <c r="R371" s="110"/>
      <c r="S371" t="s">
        <v>663</v>
      </c>
    </row>
    <row r="372" spans="1:19">
      <c r="A372" s="63"/>
      <c r="B372" s="21"/>
      <c r="C372" s="31"/>
      <c r="K372" s="24"/>
      <c r="L372" s="24"/>
      <c r="M372" s="23"/>
      <c r="N372" s="109"/>
      <c r="O372" s="107"/>
      <c r="P372" s="108"/>
      <c r="Q372" s="70" t="s">
        <v>631</v>
      </c>
      <c r="R372" s="110"/>
      <c r="S372" t="s">
        <v>663</v>
      </c>
    </row>
    <row r="373" spans="1:20">
      <c r="A373" t="s">
        <v>488</v>
      </c>
      <c r="B373" s="21">
        <v>45101</v>
      </c>
      <c r="C373" s="52" t="s">
        <v>489</v>
      </c>
      <c r="K373" s="24"/>
      <c r="L373" s="24"/>
      <c r="M373" s="23"/>
      <c r="N373" s="109">
        <f t="shared" si="36"/>
        <v>0</v>
      </c>
      <c r="O373" s="107">
        <f t="shared" si="37"/>
        <v>45102</v>
      </c>
      <c r="P373" s="108">
        <f t="shared" si="38"/>
        <v>45127</v>
      </c>
      <c r="Q373" s="70" t="s">
        <v>635</v>
      </c>
      <c r="R373" s="110"/>
      <c r="T373">
        <v>5</v>
      </c>
    </row>
    <row r="374" spans="1:20">
      <c r="A374" t="s">
        <v>490</v>
      </c>
      <c r="B374" s="21">
        <v>45101</v>
      </c>
      <c r="C374" s="52" t="s">
        <v>489</v>
      </c>
      <c r="D374" s="6">
        <v>3</v>
      </c>
      <c r="H374">
        <v>32</v>
      </c>
      <c r="I374">
        <v>33</v>
      </c>
      <c r="J374" s="7">
        <v>28</v>
      </c>
      <c r="K374" s="24">
        <v>19</v>
      </c>
      <c r="L374" s="24">
        <v>20</v>
      </c>
      <c r="M374" s="24">
        <v>18</v>
      </c>
      <c r="N374" s="109">
        <f t="shared" si="36"/>
        <v>19</v>
      </c>
      <c r="O374" s="107">
        <f t="shared" si="37"/>
        <v>45083</v>
      </c>
      <c r="P374" s="108">
        <f t="shared" si="38"/>
        <v>45108</v>
      </c>
      <c r="Q374" s="70"/>
      <c r="R374" s="110"/>
      <c r="T374">
        <v>10</v>
      </c>
    </row>
    <row r="375" spans="1:20">
      <c r="A375" t="s">
        <v>492</v>
      </c>
      <c r="B375" s="21">
        <v>45101</v>
      </c>
      <c r="C375" s="52" t="s">
        <v>489</v>
      </c>
      <c r="K375" s="24"/>
      <c r="L375" s="24"/>
      <c r="M375" s="23"/>
      <c r="N375" s="109">
        <f t="shared" si="36"/>
        <v>0</v>
      </c>
      <c r="O375" s="107">
        <f t="shared" si="37"/>
        <v>45102</v>
      </c>
      <c r="P375" s="108">
        <f t="shared" si="38"/>
        <v>45127</v>
      </c>
      <c r="Q375" s="79" t="s">
        <v>633</v>
      </c>
      <c r="R375" s="110"/>
      <c r="T375">
        <v>5</v>
      </c>
    </row>
    <row r="376" spans="1:20">
      <c r="A376" t="s">
        <v>494</v>
      </c>
      <c r="B376" s="21">
        <v>45101</v>
      </c>
      <c r="C376" s="52" t="s">
        <v>489</v>
      </c>
      <c r="D376" s="6">
        <v>5</v>
      </c>
      <c r="H376">
        <v>38</v>
      </c>
      <c r="I376">
        <v>37</v>
      </c>
      <c r="J376" s="7">
        <v>41</v>
      </c>
      <c r="K376" s="24">
        <v>22</v>
      </c>
      <c r="L376" s="24">
        <v>22</v>
      </c>
      <c r="M376" s="24">
        <v>23</v>
      </c>
      <c r="N376" s="109">
        <f t="shared" si="36"/>
        <v>22</v>
      </c>
      <c r="O376" s="107">
        <f t="shared" si="37"/>
        <v>45080</v>
      </c>
      <c r="P376" s="108">
        <f t="shared" si="38"/>
        <v>45105</v>
      </c>
      <c r="Q376" s="70"/>
      <c r="R376" s="110"/>
      <c r="T376">
        <v>10</v>
      </c>
    </row>
    <row r="377" s="105" customFormat="1" spans="1:20">
      <c r="A377" s="105" t="s">
        <v>495</v>
      </c>
      <c r="B377" s="117">
        <v>45101</v>
      </c>
      <c r="C377" s="118" t="s">
        <v>489</v>
      </c>
      <c r="D377" s="119"/>
      <c r="G377" s="120"/>
      <c r="I377" s="105" t="s">
        <v>658</v>
      </c>
      <c r="J377" s="120"/>
      <c r="K377" s="121"/>
      <c r="L377" s="121"/>
      <c r="M377" s="121"/>
      <c r="N377" s="122">
        <f t="shared" si="36"/>
        <v>0</v>
      </c>
      <c r="O377" s="123">
        <f t="shared" si="37"/>
        <v>45102</v>
      </c>
      <c r="P377" s="123">
        <f t="shared" si="38"/>
        <v>45127</v>
      </c>
      <c r="Q377" s="99" t="s">
        <v>658</v>
      </c>
      <c r="R377" s="99"/>
      <c r="T377" s="105">
        <v>0</v>
      </c>
    </row>
    <row r="378" spans="1:20">
      <c r="A378" t="s">
        <v>496</v>
      </c>
      <c r="B378" s="21">
        <v>45101</v>
      </c>
      <c r="C378" s="52" t="s">
        <v>489</v>
      </c>
      <c r="K378" s="24"/>
      <c r="L378" s="24"/>
      <c r="M378" s="23"/>
      <c r="N378" s="109">
        <f t="shared" si="36"/>
        <v>0</v>
      </c>
      <c r="O378" s="107">
        <f t="shared" si="37"/>
        <v>45102</v>
      </c>
      <c r="P378" s="108">
        <f t="shared" si="38"/>
        <v>45127</v>
      </c>
      <c r="Q378" s="71" t="s">
        <v>639</v>
      </c>
      <c r="R378" s="110"/>
      <c r="T378">
        <v>5</v>
      </c>
    </row>
    <row r="379" spans="1:20">
      <c r="A379" t="s">
        <v>497</v>
      </c>
      <c r="B379" s="21">
        <v>45101</v>
      </c>
      <c r="C379" s="52" t="s">
        <v>489</v>
      </c>
      <c r="K379" s="24"/>
      <c r="L379" s="24"/>
      <c r="M379" s="23"/>
      <c r="N379" s="109">
        <f t="shared" si="36"/>
        <v>0</v>
      </c>
      <c r="O379" s="107">
        <f t="shared" si="37"/>
        <v>45102</v>
      </c>
      <c r="P379" s="108">
        <f t="shared" si="38"/>
        <v>45127</v>
      </c>
      <c r="Q379" s="70" t="s">
        <v>631</v>
      </c>
      <c r="R379" s="110"/>
      <c r="T379">
        <v>5</v>
      </c>
    </row>
    <row r="380" spans="1:20">
      <c r="A380" t="s">
        <v>498</v>
      </c>
      <c r="B380" s="21">
        <v>45101</v>
      </c>
      <c r="C380" s="52" t="s">
        <v>489</v>
      </c>
      <c r="D380" s="6">
        <v>3</v>
      </c>
      <c r="H380">
        <v>39</v>
      </c>
      <c r="I380">
        <v>41</v>
      </c>
      <c r="J380" s="7">
        <v>38</v>
      </c>
      <c r="K380" s="24">
        <v>22</v>
      </c>
      <c r="L380" s="24">
        <v>23</v>
      </c>
      <c r="M380" s="24">
        <v>22</v>
      </c>
      <c r="N380" s="109">
        <f t="shared" si="36"/>
        <v>22</v>
      </c>
      <c r="O380" s="107">
        <f t="shared" si="37"/>
        <v>45080</v>
      </c>
      <c r="P380" s="108">
        <f t="shared" si="38"/>
        <v>45105</v>
      </c>
      <c r="Q380" s="70"/>
      <c r="R380" s="110"/>
      <c r="T380">
        <v>10</v>
      </c>
    </row>
    <row r="381" spans="1:20">
      <c r="A381" t="s">
        <v>499</v>
      </c>
      <c r="B381" s="21">
        <v>45101</v>
      </c>
      <c r="C381" s="52" t="s">
        <v>489</v>
      </c>
      <c r="K381" s="24"/>
      <c r="L381" s="24"/>
      <c r="M381" s="23"/>
      <c r="N381" s="109">
        <f t="shared" si="36"/>
        <v>0</v>
      </c>
      <c r="O381" s="107">
        <f t="shared" si="37"/>
        <v>45102</v>
      </c>
      <c r="P381" s="108">
        <f t="shared" si="38"/>
        <v>45127</v>
      </c>
      <c r="Q381" s="71" t="s">
        <v>639</v>
      </c>
      <c r="R381" s="110"/>
      <c r="T381">
        <v>5</v>
      </c>
    </row>
    <row r="382" spans="1:20">
      <c r="A382" t="s">
        <v>500</v>
      </c>
      <c r="B382" s="21">
        <v>45101</v>
      </c>
      <c r="C382" s="52" t="s">
        <v>489</v>
      </c>
      <c r="K382" s="24"/>
      <c r="L382" s="24"/>
      <c r="M382" s="23"/>
      <c r="N382" s="109">
        <f t="shared" si="36"/>
        <v>0</v>
      </c>
      <c r="O382" s="107">
        <f t="shared" si="37"/>
        <v>45102</v>
      </c>
      <c r="P382" s="108">
        <f t="shared" si="38"/>
        <v>45127</v>
      </c>
      <c r="Q382" s="71" t="s">
        <v>639</v>
      </c>
      <c r="R382" s="110"/>
      <c r="T382">
        <v>5</v>
      </c>
    </row>
    <row r="383" spans="1:20">
      <c r="A383" t="s">
        <v>501</v>
      </c>
      <c r="B383" s="21">
        <v>45101</v>
      </c>
      <c r="C383" s="52" t="s">
        <v>489</v>
      </c>
      <c r="D383" s="6">
        <v>4</v>
      </c>
      <c r="H383">
        <v>39</v>
      </c>
      <c r="I383">
        <v>39</v>
      </c>
      <c r="J383" s="7">
        <v>38</v>
      </c>
      <c r="K383" s="24">
        <v>22</v>
      </c>
      <c r="L383" s="24">
        <v>22</v>
      </c>
      <c r="M383" s="24">
        <v>22</v>
      </c>
      <c r="N383" s="109">
        <f t="shared" si="36"/>
        <v>22</v>
      </c>
      <c r="O383" s="107">
        <f t="shared" si="37"/>
        <v>45080</v>
      </c>
      <c r="P383" s="108">
        <f t="shared" si="38"/>
        <v>45105</v>
      </c>
      <c r="Q383" s="70"/>
      <c r="R383" s="110"/>
      <c r="T383">
        <v>10</v>
      </c>
    </row>
    <row r="384" spans="1:20">
      <c r="A384" t="s">
        <v>502</v>
      </c>
      <c r="B384" s="21">
        <v>45101</v>
      </c>
      <c r="C384" s="52" t="s">
        <v>489</v>
      </c>
      <c r="K384" s="24"/>
      <c r="L384" s="24"/>
      <c r="M384" s="23"/>
      <c r="N384" s="109">
        <f t="shared" si="36"/>
        <v>0</v>
      </c>
      <c r="O384" s="107">
        <f t="shared" si="37"/>
        <v>45102</v>
      </c>
      <c r="P384" s="108">
        <f t="shared" si="38"/>
        <v>45127</v>
      </c>
      <c r="Q384" s="70" t="s">
        <v>633</v>
      </c>
      <c r="R384" s="110"/>
      <c r="T384">
        <v>5</v>
      </c>
    </row>
    <row r="385" spans="1:20">
      <c r="A385" t="s">
        <v>503</v>
      </c>
      <c r="B385" s="21">
        <v>45101</v>
      </c>
      <c r="C385" s="52" t="s">
        <v>489</v>
      </c>
      <c r="D385" s="6">
        <v>4</v>
      </c>
      <c r="H385">
        <v>39</v>
      </c>
      <c r="I385">
        <v>38</v>
      </c>
      <c r="J385" s="7">
        <v>35</v>
      </c>
      <c r="K385" s="24">
        <v>22</v>
      </c>
      <c r="L385" s="24">
        <v>22</v>
      </c>
      <c r="M385" s="24">
        <v>21</v>
      </c>
      <c r="N385" s="109">
        <f t="shared" si="36"/>
        <v>22</v>
      </c>
      <c r="O385" s="107">
        <f t="shared" si="37"/>
        <v>45080</v>
      </c>
      <c r="P385" s="108">
        <f t="shared" si="38"/>
        <v>45105</v>
      </c>
      <c r="Q385" s="70"/>
      <c r="R385" s="110"/>
      <c r="T385">
        <v>10</v>
      </c>
    </row>
    <row r="386" spans="1:20">
      <c r="A386" t="s">
        <v>504</v>
      </c>
      <c r="B386" s="21">
        <v>45101</v>
      </c>
      <c r="C386" s="52" t="s">
        <v>489</v>
      </c>
      <c r="K386" s="24"/>
      <c r="L386" s="24"/>
      <c r="M386" s="23"/>
      <c r="N386" s="109">
        <f t="shared" si="36"/>
        <v>0</v>
      </c>
      <c r="O386" s="107">
        <f t="shared" si="37"/>
        <v>45102</v>
      </c>
      <c r="P386" s="108">
        <f t="shared" si="38"/>
        <v>45127</v>
      </c>
      <c r="Q386" s="70" t="s">
        <v>625</v>
      </c>
      <c r="R386" s="110"/>
      <c r="T386">
        <v>5</v>
      </c>
    </row>
    <row r="387" spans="1:20">
      <c r="A387" t="s">
        <v>505</v>
      </c>
      <c r="B387" s="21">
        <v>45101</v>
      </c>
      <c r="C387" s="52" t="s">
        <v>489</v>
      </c>
      <c r="D387" s="6">
        <v>2</v>
      </c>
      <c r="F387" t="s">
        <v>42</v>
      </c>
      <c r="G387" s="7" t="s">
        <v>42</v>
      </c>
      <c r="K387" s="24">
        <v>11</v>
      </c>
      <c r="L387" s="24">
        <v>11</v>
      </c>
      <c r="M387" s="23"/>
      <c r="N387" s="109">
        <f>ROUND((K387+L387)/2,0)</f>
        <v>11</v>
      </c>
      <c r="O387" s="107">
        <f t="shared" si="37"/>
        <v>45091</v>
      </c>
      <c r="P387" s="108">
        <f t="shared" si="38"/>
        <v>45116</v>
      </c>
      <c r="Q387" s="70"/>
      <c r="R387" s="110"/>
      <c r="T387">
        <v>10</v>
      </c>
    </row>
    <row r="388" s="5" customFormat="1" spans="1:20">
      <c r="A388" s="5" t="s">
        <v>506</v>
      </c>
      <c r="B388" s="21">
        <v>45101</v>
      </c>
      <c r="C388" s="58" t="s">
        <v>489</v>
      </c>
      <c r="D388" s="56"/>
      <c r="G388" s="59"/>
      <c r="J388" s="59"/>
      <c r="K388" s="60"/>
      <c r="L388" s="60"/>
      <c r="M388" s="60"/>
      <c r="N388" s="114">
        <f t="shared" si="36"/>
        <v>0</v>
      </c>
      <c r="O388" s="115">
        <f t="shared" si="37"/>
        <v>45102</v>
      </c>
      <c r="P388" s="115">
        <f t="shared" si="38"/>
        <v>45127</v>
      </c>
      <c r="Q388" s="116"/>
      <c r="R388" s="116"/>
      <c r="T388" s="5">
        <v>0</v>
      </c>
    </row>
    <row r="389" s="5" customFormat="1" spans="1:20">
      <c r="A389" s="5" t="s">
        <v>507</v>
      </c>
      <c r="B389" s="57">
        <v>45101</v>
      </c>
      <c r="C389" s="58" t="s">
        <v>489</v>
      </c>
      <c r="D389" s="56"/>
      <c r="E389" s="5" t="s">
        <v>658</v>
      </c>
      <c r="G389" s="59"/>
      <c r="J389" s="59"/>
      <c r="K389" s="60"/>
      <c r="L389" s="60"/>
      <c r="M389" s="60"/>
      <c r="N389" s="114">
        <f t="shared" si="36"/>
        <v>0</v>
      </c>
      <c r="O389" s="115">
        <f t="shared" si="37"/>
        <v>45102</v>
      </c>
      <c r="P389" s="115">
        <f t="shared" si="38"/>
        <v>45127</v>
      </c>
      <c r="Q389" s="116" t="s">
        <v>658</v>
      </c>
      <c r="R389" s="116"/>
      <c r="T389" s="5">
        <v>0</v>
      </c>
    </row>
    <row r="390" spans="1:20">
      <c r="A390" t="s">
        <v>508</v>
      </c>
      <c r="B390" s="21">
        <v>45101</v>
      </c>
      <c r="C390" s="52" t="s">
        <v>489</v>
      </c>
      <c r="K390" s="24"/>
      <c r="L390" s="24"/>
      <c r="M390" s="23"/>
      <c r="N390" s="109"/>
      <c r="O390" s="107"/>
      <c r="P390" s="108"/>
      <c r="Q390" s="70" t="s">
        <v>624</v>
      </c>
      <c r="R390" s="110"/>
      <c r="T390">
        <v>5</v>
      </c>
    </row>
    <row r="391" spans="1:20">
      <c r="A391" t="s">
        <v>509</v>
      </c>
      <c r="B391" s="21">
        <v>45101</v>
      </c>
      <c r="C391" s="52" t="s">
        <v>489</v>
      </c>
      <c r="K391" s="24"/>
      <c r="L391" s="24"/>
      <c r="M391" s="23"/>
      <c r="N391" s="109"/>
      <c r="O391" s="107"/>
      <c r="P391" s="108"/>
      <c r="Q391" s="70" t="s">
        <v>633</v>
      </c>
      <c r="R391" s="110"/>
      <c r="T391">
        <v>5</v>
      </c>
    </row>
    <row r="392" spans="1:20">
      <c r="A392" t="s">
        <v>510</v>
      </c>
      <c r="B392" s="21">
        <v>45101</v>
      </c>
      <c r="C392" s="52" t="s">
        <v>489</v>
      </c>
      <c r="K392" s="24"/>
      <c r="L392" s="24"/>
      <c r="M392" s="23"/>
      <c r="N392" s="109"/>
      <c r="O392" s="107"/>
      <c r="P392" s="108"/>
      <c r="Q392" s="70" t="s">
        <v>633</v>
      </c>
      <c r="R392" s="110"/>
      <c r="T392">
        <v>5</v>
      </c>
    </row>
    <row r="393" spans="1:20">
      <c r="A393" t="s">
        <v>511</v>
      </c>
      <c r="B393" s="21">
        <v>45101</v>
      </c>
      <c r="C393" s="52" t="s">
        <v>489</v>
      </c>
      <c r="D393" s="6">
        <v>2</v>
      </c>
      <c r="F393">
        <v>75</v>
      </c>
      <c r="K393" s="24"/>
      <c r="L393" s="24"/>
      <c r="M393" s="23"/>
      <c r="N393" s="109"/>
      <c r="O393" s="107"/>
      <c r="P393" s="108"/>
      <c r="Q393" s="71" t="s">
        <v>651</v>
      </c>
      <c r="R393" s="110"/>
      <c r="T393">
        <v>5</v>
      </c>
    </row>
    <row r="394" spans="1:20">
      <c r="A394" t="s">
        <v>512</v>
      </c>
      <c r="B394" s="21">
        <v>45101</v>
      </c>
      <c r="C394" s="52" t="s">
        <v>489</v>
      </c>
      <c r="D394" s="6">
        <v>5</v>
      </c>
      <c r="E394" t="s">
        <v>644</v>
      </c>
      <c r="F394">
        <v>90</v>
      </c>
      <c r="G394" s="7" t="s">
        <v>42</v>
      </c>
      <c r="K394" s="24">
        <v>11</v>
      </c>
      <c r="L394" s="24">
        <v>10</v>
      </c>
      <c r="M394" s="23">
        <v>11</v>
      </c>
      <c r="N394" s="109">
        <f t="shared" ref="N394:N400" si="39">ROUND((K394+L394+M394)/3,0)</f>
        <v>11</v>
      </c>
      <c r="O394" s="107">
        <f t="shared" ref="O394:O400" si="40">B394-N394+1</f>
        <v>45091</v>
      </c>
      <c r="P394" s="108">
        <f t="shared" ref="P394:P400" si="41">O394+25</f>
        <v>45116</v>
      </c>
      <c r="Q394" s="70"/>
      <c r="R394" s="110"/>
      <c r="T394">
        <v>10</v>
      </c>
    </row>
    <row r="395" spans="1:20">
      <c r="A395" t="s">
        <v>514</v>
      </c>
      <c r="B395" s="21">
        <v>45101</v>
      </c>
      <c r="C395" s="52" t="s">
        <v>489</v>
      </c>
      <c r="K395" s="24"/>
      <c r="L395" s="24"/>
      <c r="M395" s="23"/>
      <c r="N395" s="109">
        <f t="shared" si="39"/>
        <v>0</v>
      </c>
      <c r="O395" s="107">
        <f t="shared" si="40"/>
        <v>45102</v>
      </c>
      <c r="P395" s="108">
        <f t="shared" si="41"/>
        <v>45127</v>
      </c>
      <c r="Q395" s="70" t="s">
        <v>624</v>
      </c>
      <c r="R395" s="110"/>
      <c r="T395">
        <v>5</v>
      </c>
    </row>
    <row r="396" spans="1:20">
      <c r="A396" t="s">
        <v>516</v>
      </c>
      <c r="B396" s="21">
        <v>45101</v>
      </c>
      <c r="C396" s="52" t="s">
        <v>489</v>
      </c>
      <c r="K396" s="24"/>
      <c r="L396" s="24"/>
      <c r="M396" s="23"/>
      <c r="N396" s="109">
        <f t="shared" si="39"/>
        <v>0</v>
      </c>
      <c r="O396" s="107">
        <f t="shared" si="40"/>
        <v>45102</v>
      </c>
      <c r="P396" s="108">
        <f t="shared" si="41"/>
        <v>45127</v>
      </c>
      <c r="Q396" s="70" t="s">
        <v>624</v>
      </c>
      <c r="R396" s="110"/>
      <c r="T396">
        <v>5</v>
      </c>
    </row>
    <row r="397" spans="1:20">
      <c r="A397" t="s">
        <v>517</v>
      </c>
      <c r="B397" s="21">
        <v>45101</v>
      </c>
      <c r="C397" s="52" t="s">
        <v>489</v>
      </c>
      <c r="D397" s="6">
        <v>3</v>
      </c>
      <c r="H397" t="s">
        <v>30</v>
      </c>
      <c r="I397" t="s">
        <v>30</v>
      </c>
      <c r="J397" s="7" t="s">
        <v>17</v>
      </c>
      <c r="K397" s="24">
        <v>25</v>
      </c>
      <c r="L397" s="24">
        <v>25</v>
      </c>
      <c r="M397" s="23">
        <v>26</v>
      </c>
      <c r="N397" s="109">
        <f t="shared" si="39"/>
        <v>25</v>
      </c>
      <c r="O397" s="107">
        <f t="shared" si="40"/>
        <v>45077</v>
      </c>
      <c r="P397" s="108">
        <f t="shared" si="41"/>
        <v>45102</v>
      </c>
      <c r="Q397" s="70"/>
      <c r="R397" s="110"/>
      <c r="T397">
        <v>10</v>
      </c>
    </row>
    <row r="398" spans="1:20">
      <c r="A398" t="s">
        <v>518</v>
      </c>
      <c r="B398" s="21">
        <v>45101</v>
      </c>
      <c r="C398" s="52" t="s">
        <v>489</v>
      </c>
      <c r="D398" s="6">
        <v>5</v>
      </c>
      <c r="H398">
        <v>43</v>
      </c>
      <c r="I398">
        <v>39</v>
      </c>
      <c r="J398" s="7">
        <v>39</v>
      </c>
      <c r="K398" s="24">
        <v>23</v>
      </c>
      <c r="L398" s="24">
        <v>22</v>
      </c>
      <c r="M398" s="24">
        <v>22</v>
      </c>
      <c r="N398" s="109">
        <f t="shared" si="39"/>
        <v>22</v>
      </c>
      <c r="O398" s="107">
        <f t="shared" si="40"/>
        <v>45080</v>
      </c>
      <c r="P398" s="108">
        <f t="shared" si="41"/>
        <v>45105</v>
      </c>
      <c r="Q398" s="70"/>
      <c r="R398" s="110"/>
      <c r="T398">
        <v>10</v>
      </c>
    </row>
    <row r="399" spans="1:20">
      <c r="A399" t="s">
        <v>519</v>
      </c>
      <c r="B399" s="21">
        <v>45101</v>
      </c>
      <c r="C399" s="52" t="s">
        <v>489</v>
      </c>
      <c r="D399" s="6">
        <v>5</v>
      </c>
      <c r="H399">
        <v>37</v>
      </c>
      <c r="I399">
        <v>39</v>
      </c>
      <c r="J399" s="7">
        <v>37</v>
      </c>
      <c r="K399" s="24">
        <v>22</v>
      </c>
      <c r="L399" s="24">
        <v>22</v>
      </c>
      <c r="M399" s="24">
        <v>22</v>
      </c>
      <c r="N399" s="109">
        <f t="shared" si="39"/>
        <v>22</v>
      </c>
      <c r="O399" s="107">
        <f t="shared" si="40"/>
        <v>45080</v>
      </c>
      <c r="P399" s="108">
        <f t="shared" si="41"/>
        <v>45105</v>
      </c>
      <c r="Q399" s="70"/>
      <c r="R399" s="110"/>
      <c r="T399">
        <v>10</v>
      </c>
    </row>
    <row r="400" spans="1:20">
      <c r="A400" t="s">
        <v>520</v>
      </c>
      <c r="B400" s="21">
        <v>45101</v>
      </c>
      <c r="C400" s="52" t="s">
        <v>489</v>
      </c>
      <c r="K400" s="24"/>
      <c r="L400" s="24"/>
      <c r="M400" s="23"/>
      <c r="N400" s="109">
        <f t="shared" si="39"/>
        <v>0</v>
      </c>
      <c r="O400" s="107">
        <f t="shared" si="40"/>
        <v>45102</v>
      </c>
      <c r="P400" s="108">
        <f t="shared" si="41"/>
        <v>45127</v>
      </c>
      <c r="Q400" s="70" t="s">
        <v>633</v>
      </c>
      <c r="R400" s="110"/>
      <c r="T400">
        <v>5</v>
      </c>
    </row>
    <row r="401" spans="1:20">
      <c r="A401" t="s">
        <v>521</v>
      </c>
      <c r="B401" s="21">
        <v>45101</v>
      </c>
      <c r="C401" s="52" t="s">
        <v>489</v>
      </c>
      <c r="K401" s="24"/>
      <c r="L401" s="24"/>
      <c r="M401" s="23"/>
      <c r="N401" s="109">
        <f t="shared" si="36"/>
        <v>0</v>
      </c>
      <c r="O401" s="107">
        <f t="shared" si="37"/>
        <v>45102</v>
      </c>
      <c r="P401" s="108">
        <f t="shared" si="38"/>
        <v>45127</v>
      </c>
      <c r="Q401" s="70" t="s">
        <v>625</v>
      </c>
      <c r="R401" s="110"/>
      <c r="T401">
        <v>5</v>
      </c>
    </row>
    <row r="402" s="3" customFormat="1" spans="1:20">
      <c r="A402" s="3" t="s">
        <v>627</v>
      </c>
      <c r="B402" s="26"/>
      <c r="C402" s="27"/>
      <c r="D402" s="28"/>
      <c r="G402" s="29"/>
      <c r="J402" s="29"/>
      <c r="K402" s="42"/>
      <c r="L402" s="42"/>
      <c r="M402" s="29"/>
      <c r="T402" s="3">
        <f>SUM(T373:T401)</f>
        <v>180</v>
      </c>
    </row>
    <row r="403" spans="2:18">
      <c r="B403" s="21">
        <v>45101</v>
      </c>
      <c r="C403" s="52" t="s">
        <v>489</v>
      </c>
      <c r="K403" s="24"/>
      <c r="L403" s="24"/>
      <c r="M403" s="23"/>
      <c r="N403" s="109"/>
      <c r="O403" s="107"/>
      <c r="P403" s="108"/>
      <c r="Q403" s="70" t="s">
        <v>631</v>
      </c>
      <c r="R403" s="110"/>
    </row>
    <row r="404" spans="2:18">
      <c r="B404" s="21">
        <v>45101</v>
      </c>
      <c r="C404" s="52" t="s">
        <v>489</v>
      </c>
      <c r="K404" s="24"/>
      <c r="L404" s="24"/>
      <c r="M404" s="23"/>
      <c r="N404" s="109"/>
      <c r="O404" s="107"/>
      <c r="P404" s="108"/>
      <c r="Q404" s="70" t="s">
        <v>625</v>
      </c>
      <c r="R404" s="110"/>
    </row>
    <row r="405" spans="2:18">
      <c r="B405" s="21">
        <v>45101</v>
      </c>
      <c r="C405" s="52" t="s">
        <v>489</v>
      </c>
      <c r="D405" s="6">
        <v>3</v>
      </c>
      <c r="K405" s="24"/>
      <c r="L405" s="24"/>
      <c r="M405" s="23"/>
      <c r="N405" s="109"/>
      <c r="O405" s="107"/>
      <c r="P405" s="108"/>
      <c r="Q405" s="70"/>
      <c r="R405" s="110" t="s">
        <v>667</v>
      </c>
    </row>
    <row r="406" spans="2:18">
      <c r="B406" s="21">
        <v>45101</v>
      </c>
      <c r="C406" s="52" t="s">
        <v>489</v>
      </c>
      <c r="D406" s="6">
        <v>4</v>
      </c>
      <c r="E406">
        <v>45</v>
      </c>
      <c r="F406">
        <v>45</v>
      </c>
      <c r="G406" s="7">
        <v>30</v>
      </c>
      <c r="K406" s="24">
        <v>6</v>
      </c>
      <c r="L406" s="24">
        <v>6</v>
      </c>
      <c r="M406" s="23">
        <v>4</v>
      </c>
      <c r="N406" s="109">
        <f t="shared" ref="N406" si="42">ROUND((K406+L406+M406)/3,0)</f>
        <v>5</v>
      </c>
      <c r="O406" s="107">
        <f t="shared" ref="O406" si="43">B406-N406+1</f>
        <v>45097</v>
      </c>
      <c r="P406" s="108">
        <f t="shared" ref="P406" si="44">O406+25</f>
        <v>45122</v>
      </c>
      <c r="Q406" s="70"/>
      <c r="R406" s="110"/>
    </row>
    <row r="407" spans="1:20">
      <c r="A407" t="s">
        <v>522</v>
      </c>
      <c r="B407" s="21">
        <v>45097</v>
      </c>
      <c r="C407" s="52" t="s">
        <v>523</v>
      </c>
      <c r="D407" s="6">
        <v>3</v>
      </c>
      <c r="H407" t="s">
        <v>39</v>
      </c>
      <c r="K407" s="24"/>
      <c r="L407" s="24">
        <v>24</v>
      </c>
      <c r="M407" s="23"/>
      <c r="N407" s="109">
        <v>24</v>
      </c>
      <c r="O407" s="107">
        <f t="shared" si="37"/>
        <v>45074</v>
      </c>
      <c r="P407" s="108">
        <f t="shared" si="38"/>
        <v>45099</v>
      </c>
      <c r="Q407" s="70"/>
      <c r="R407" s="110"/>
      <c r="T407">
        <f>B407-'Мечение-1'!B344</f>
        <v>9</v>
      </c>
    </row>
    <row r="408" spans="1:20">
      <c r="A408" t="s">
        <v>525</v>
      </c>
      <c r="B408" s="21">
        <v>45097</v>
      </c>
      <c r="C408" s="52" t="s">
        <v>523</v>
      </c>
      <c r="D408" s="6">
        <v>4</v>
      </c>
      <c r="E408">
        <v>90</v>
      </c>
      <c r="F408">
        <v>90</v>
      </c>
      <c r="G408" s="7">
        <v>90</v>
      </c>
      <c r="K408" s="24">
        <v>10</v>
      </c>
      <c r="L408" s="24">
        <v>10</v>
      </c>
      <c r="M408" s="23">
        <v>10</v>
      </c>
      <c r="N408" s="109">
        <f t="shared" si="36"/>
        <v>10</v>
      </c>
      <c r="O408" s="107">
        <f t="shared" si="37"/>
        <v>45088</v>
      </c>
      <c r="P408" s="108">
        <f t="shared" si="38"/>
        <v>45113</v>
      </c>
      <c r="Q408" s="70"/>
      <c r="R408" s="110"/>
      <c r="T408">
        <v>9</v>
      </c>
    </row>
    <row r="409" spans="1:20">
      <c r="A409" t="s">
        <v>526</v>
      </c>
      <c r="B409" s="21">
        <v>45097</v>
      </c>
      <c r="C409" s="52" t="s">
        <v>523</v>
      </c>
      <c r="D409" s="6">
        <v>4</v>
      </c>
      <c r="H409" t="s">
        <v>39</v>
      </c>
      <c r="K409" s="24"/>
      <c r="L409" s="24">
        <v>24</v>
      </c>
      <c r="M409" s="23"/>
      <c r="N409" s="109">
        <v>24</v>
      </c>
      <c r="O409" s="107">
        <f t="shared" si="37"/>
        <v>45074</v>
      </c>
      <c r="P409" s="108">
        <f t="shared" si="38"/>
        <v>45099</v>
      </c>
      <c r="Q409" s="70"/>
      <c r="R409" s="110"/>
      <c r="T409">
        <v>9</v>
      </c>
    </row>
    <row r="410" spans="1:20">
      <c r="A410" t="s">
        <v>527</v>
      </c>
      <c r="B410" s="21">
        <v>45097</v>
      </c>
      <c r="C410" s="52" t="s">
        <v>523</v>
      </c>
      <c r="D410" s="6">
        <v>5</v>
      </c>
      <c r="H410">
        <v>40</v>
      </c>
      <c r="I410">
        <v>42</v>
      </c>
      <c r="J410" s="7">
        <v>43</v>
      </c>
      <c r="K410" s="24">
        <v>22</v>
      </c>
      <c r="L410" s="24">
        <v>23</v>
      </c>
      <c r="M410" s="24">
        <v>23</v>
      </c>
      <c r="N410" s="109">
        <f t="shared" si="36"/>
        <v>23</v>
      </c>
      <c r="O410" s="107">
        <f t="shared" si="37"/>
        <v>45075</v>
      </c>
      <c r="P410" s="108">
        <f t="shared" si="38"/>
        <v>45100</v>
      </c>
      <c r="Q410" s="70"/>
      <c r="R410" s="110"/>
      <c r="T410">
        <v>9</v>
      </c>
    </row>
    <row r="411" s="3" customFormat="1" spans="1:20">
      <c r="A411" s="3" t="s">
        <v>627</v>
      </c>
      <c r="B411" s="26"/>
      <c r="C411" s="27"/>
      <c r="D411" s="28"/>
      <c r="G411" s="29"/>
      <c r="J411" s="29"/>
      <c r="K411" s="42"/>
      <c r="L411" s="42"/>
      <c r="M411" s="29"/>
      <c r="T411" s="3">
        <f>SUM(T407:T410)</f>
        <v>36</v>
      </c>
    </row>
    <row r="412" spans="2:18">
      <c r="B412" s="21">
        <v>45097</v>
      </c>
      <c r="C412" s="52" t="s">
        <v>523</v>
      </c>
      <c r="D412" s="6">
        <v>2</v>
      </c>
      <c r="E412">
        <v>0</v>
      </c>
      <c r="F412">
        <v>0</v>
      </c>
      <c r="G412" s="7">
        <v>0</v>
      </c>
      <c r="K412" s="24"/>
      <c r="L412" s="24"/>
      <c r="M412" s="23"/>
      <c r="N412" s="109">
        <f t="shared" si="36"/>
        <v>0</v>
      </c>
      <c r="O412" s="107">
        <f t="shared" si="37"/>
        <v>45098</v>
      </c>
      <c r="P412" s="108">
        <f t="shared" si="38"/>
        <v>45123</v>
      </c>
      <c r="Q412" s="70"/>
      <c r="R412" s="110"/>
    </row>
    <row r="413" spans="2:18">
      <c r="B413" s="21">
        <v>45097</v>
      </c>
      <c r="C413" s="52" t="s">
        <v>523</v>
      </c>
      <c r="K413" s="24"/>
      <c r="L413" s="24"/>
      <c r="M413" s="23"/>
      <c r="N413" s="109">
        <f t="shared" si="36"/>
        <v>0</v>
      </c>
      <c r="O413" s="107">
        <f t="shared" si="37"/>
        <v>45098</v>
      </c>
      <c r="P413" s="108">
        <f t="shared" si="38"/>
        <v>45123</v>
      </c>
      <c r="Q413" s="70" t="s">
        <v>633</v>
      </c>
      <c r="R413" s="110"/>
    </row>
    <row r="414" spans="1:20">
      <c r="A414" t="s">
        <v>528</v>
      </c>
      <c r="B414" s="21">
        <v>45100</v>
      </c>
      <c r="C414" s="31" t="s">
        <v>529</v>
      </c>
      <c r="K414" s="24"/>
      <c r="L414" s="24"/>
      <c r="M414" s="23"/>
      <c r="N414" s="109">
        <f t="shared" si="36"/>
        <v>0</v>
      </c>
      <c r="O414" s="107">
        <f t="shared" si="37"/>
        <v>45101</v>
      </c>
      <c r="P414" s="108">
        <f t="shared" si="38"/>
        <v>45126</v>
      </c>
      <c r="Q414" s="70" t="s">
        <v>640</v>
      </c>
      <c r="R414" s="110"/>
      <c r="T414">
        <v>4.5</v>
      </c>
    </row>
    <row r="415" spans="1:20">
      <c r="A415" t="s">
        <v>530</v>
      </c>
      <c r="B415" s="21">
        <v>45100</v>
      </c>
      <c r="C415" s="31" t="s">
        <v>529</v>
      </c>
      <c r="K415" s="24"/>
      <c r="L415" s="24"/>
      <c r="M415" s="23"/>
      <c r="N415" s="109">
        <f t="shared" si="36"/>
        <v>0</v>
      </c>
      <c r="O415" s="107">
        <f t="shared" si="37"/>
        <v>45101</v>
      </c>
      <c r="P415" s="108">
        <f t="shared" si="38"/>
        <v>45126</v>
      </c>
      <c r="Q415" s="70" t="s">
        <v>631</v>
      </c>
      <c r="R415" s="110"/>
      <c r="T415">
        <v>4.5</v>
      </c>
    </row>
    <row r="416" spans="1:20">
      <c r="A416" t="s">
        <v>533</v>
      </c>
      <c r="B416" s="21">
        <v>45100</v>
      </c>
      <c r="C416" s="31" t="s">
        <v>529</v>
      </c>
      <c r="K416" s="24"/>
      <c r="L416" s="24"/>
      <c r="M416" s="23"/>
      <c r="N416" s="109">
        <f t="shared" si="36"/>
        <v>0</v>
      </c>
      <c r="O416" s="107">
        <f t="shared" si="37"/>
        <v>45101</v>
      </c>
      <c r="P416" s="108">
        <f t="shared" si="38"/>
        <v>45126</v>
      </c>
      <c r="Q416" s="70" t="s">
        <v>633</v>
      </c>
      <c r="R416" s="110"/>
      <c r="T416">
        <v>4.5</v>
      </c>
    </row>
    <row r="417" spans="1:20">
      <c r="A417" t="s">
        <v>534</v>
      </c>
      <c r="B417" s="21">
        <v>45100</v>
      </c>
      <c r="C417" s="31" t="s">
        <v>529</v>
      </c>
      <c r="K417" s="24"/>
      <c r="L417" s="24"/>
      <c r="M417" s="23"/>
      <c r="N417" s="109">
        <f t="shared" si="36"/>
        <v>0</v>
      </c>
      <c r="O417" s="107">
        <f t="shared" si="37"/>
        <v>45101</v>
      </c>
      <c r="P417" s="108">
        <f t="shared" si="38"/>
        <v>45126</v>
      </c>
      <c r="Q417" s="70" t="s">
        <v>624</v>
      </c>
      <c r="R417" s="110"/>
      <c r="T417">
        <v>4.5</v>
      </c>
    </row>
    <row r="418" spans="1:20">
      <c r="A418" t="s">
        <v>535</v>
      </c>
      <c r="B418" s="21">
        <v>45100</v>
      </c>
      <c r="C418" s="31" t="s">
        <v>529</v>
      </c>
      <c r="D418" s="6">
        <v>4</v>
      </c>
      <c r="H418">
        <v>32</v>
      </c>
      <c r="I418">
        <v>35</v>
      </c>
      <c r="J418" s="7">
        <v>33</v>
      </c>
      <c r="K418" s="24">
        <v>19</v>
      </c>
      <c r="L418" s="24">
        <v>21</v>
      </c>
      <c r="M418" s="24">
        <v>20</v>
      </c>
      <c r="N418" s="109">
        <f t="shared" si="36"/>
        <v>20</v>
      </c>
      <c r="O418" s="107">
        <f t="shared" si="37"/>
        <v>45081</v>
      </c>
      <c r="P418" s="108">
        <f t="shared" si="38"/>
        <v>45106</v>
      </c>
      <c r="Q418" s="70"/>
      <c r="R418" s="110"/>
      <c r="T418">
        <v>9</v>
      </c>
    </row>
    <row r="419" spans="1:20">
      <c r="A419" t="s">
        <v>536</v>
      </c>
      <c r="B419" s="21">
        <v>45100</v>
      </c>
      <c r="C419" s="31" t="s">
        <v>529</v>
      </c>
      <c r="D419" s="6">
        <v>5</v>
      </c>
      <c r="H419">
        <v>39</v>
      </c>
      <c r="I419">
        <v>39</v>
      </c>
      <c r="J419" s="7">
        <v>36</v>
      </c>
      <c r="K419" s="24">
        <v>22</v>
      </c>
      <c r="L419" s="24">
        <v>22</v>
      </c>
      <c r="M419" s="24">
        <v>21</v>
      </c>
      <c r="N419" s="109">
        <f t="shared" si="36"/>
        <v>22</v>
      </c>
      <c r="O419" s="107">
        <f t="shared" si="37"/>
        <v>45079</v>
      </c>
      <c r="P419" s="108">
        <f t="shared" si="38"/>
        <v>45104</v>
      </c>
      <c r="Q419" s="70"/>
      <c r="R419" s="110"/>
      <c r="T419">
        <v>9</v>
      </c>
    </row>
    <row r="420" spans="1:20">
      <c r="A420" t="s">
        <v>538</v>
      </c>
      <c r="B420" s="21">
        <v>45100</v>
      </c>
      <c r="C420" s="31" t="s">
        <v>529</v>
      </c>
      <c r="K420" s="24"/>
      <c r="L420" s="24"/>
      <c r="M420" s="23"/>
      <c r="N420" s="109">
        <f t="shared" si="36"/>
        <v>0</v>
      </c>
      <c r="O420" s="107">
        <f t="shared" si="37"/>
        <v>45101</v>
      </c>
      <c r="P420" s="108">
        <f t="shared" si="38"/>
        <v>45126</v>
      </c>
      <c r="Q420" s="70" t="s">
        <v>624</v>
      </c>
      <c r="R420" s="110"/>
      <c r="T420">
        <v>4.5</v>
      </c>
    </row>
    <row r="421" spans="1:20">
      <c r="A421" t="s">
        <v>539</v>
      </c>
      <c r="B421" s="21">
        <v>45100</v>
      </c>
      <c r="C421" s="31" t="s">
        <v>529</v>
      </c>
      <c r="K421" s="24"/>
      <c r="L421" s="24"/>
      <c r="M421" s="23"/>
      <c r="N421" s="109">
        <f t="shared" si="36"/>
        <v>0</v>
      </c>
      <c r="O421" s="107">
        <f t="shared" si="37"/>
        <v>45101</v>
      </c>
      <c r="P421" s="108">
        <f t="shared" si="38"/>
        <v>45126</v>
      </c>
      <c r="Q421" s="70" t="s">
        <v>625</v>
      </c>
      <c r="R421" s="110"/>
      <c r="T421">
        <v>4.5</v>
      </c>
    </row>
    <row r="422" spans="1:20">
      <c r="A422" t="s">
        <v>540</v>
      </c>
      <c r="B422" s="21">
        <v>45100</v>
      </c>
      <c r="C422" s="31" t="s">
        <v>529</v>
      </c>
      <c r="K422" s="24"/>
      <c r="L422" s="24"/>
      <c r="M422" s="23"/>
      <c r="N422" s="109">
        <f t="shared" si="36"/>
        <v>0</v>
      </c>
      <c r="O422" s="107">
        <f t="shared" si="37"/>
        <v>45101</v>
      </c>
      <c r="P422" s="108">
        <f t="shared" si="38"/>
        <v>45126</v>
      </c>
      <c r="Q422" s="70" t="s">
        <v>631</v>
      </c>
      <c r="R422" s="110"/>
      <c r="T422">
        <v>4.5</v>
      </c>
    </row>
    <row r="423" spans="1:20">
      <c r="A423" t="s">
        <v>541</v>
      </c>
      <c r="B423" s="21">
        <v>45100</v>
      </c>
      <c r="C423" s="31" t="s">
        <v>529</v>
      </c>
      <c r="K423" s="24"/>
      <c r="L423" s="24"/>
      <c r="M423" s="23"/>
      <c r="N423" s="109">
        <f t="shared" si="36"/>
        <v>0</v>
      </c>
      <c r="O423" s="107">
        <f t="shared" si="37"/>
        <v>45101</v>
      </c>
      <c r="P423" s="108">
        <f t="shared" si="38"/>
        <v>45126</v>
      </c>
      <c r="Q423" s="70" t="s">
        <v>625</v>
      </c>
      <c r="R423" s="110"/>
      <c r="T423">
        <v>4.5</v>
      </c>
    </row>
    <row r="424" spans="1:20">
      <c r="A424" t="s">
        <v>544</v>
      </c>
      <c r="B424" s="21">
        <v>45100</v>
      </c>
      <c r="C424" s="31" t="s">
        <v>529</v>
      </c>
      <c r="D424" s="6">
        <v>2</v>
      </c>
      <c r="H424">
        <v>36</v>
      </c>
      <c r="I424">
        <v>36</v>
      </c>
      <c r="K424" s="24">
        <v>21</v>
      </c>
      <c r="L424" s="24">
        <v>21</v>
      </c>
      <c r="M424" s="23"/>
      <c r="N424" s="109">
        <f>ROUND((K424+L424)/2,0)</f>
        <v>21</v>
      </c>
      <c r="O424" s="107">
        <f t="shared" si="37"/>
        <v>45080</v>
      </c>
      <c r="P424" s="108">
        <f t="shared" si="38"/>
        <v>45105</v>
      </c>
      <c r="Q424" s="70"/>
      <c r="R424" s="110"/>
      <c r="T424">
        <v>9</v>
      </c>
    </row>
    <row r="425" spans="1:20">
      <c r="A425" t="s">
        <v>545</v>
      </c>
      <c r="B425" s="21">
        <v>45100</v>
      </c>
      <c r="C425" s="31" t="s">
        <v>529</v>
      </c>
      <c r="H425" t="s">
        <v>668</v>
      </c>
      <c r="K425" s="24"/>
      <c r="L425" s="24">
        <v>26</v>
      </c>
      <c r="M425" s="23"/>
      <c r="N425" s="109">
        <v>26</v>
      </c>
      <c r="O425" s="107">
        <f t="shared" si="37"/>
        <v>45075</v>
      </c>
      <c r="P425" s="108">
        <f t="shared" si="38"/>
        <v>45100</v>
      </c>
      <c r="Q425" s="70"/>
      <c r="R425" s="110"/>
      <c r="T425">
        <v>9</v>
      </c>
    </row>
    <row r="426" spans="1:20">
      <c r="A426" t="s">
        <v>547</v>
      </c>
      <c r="B426" s="21">
        <v>45100</v>
      </c>
      <c r="C426" s="31" t="s">
        <v>529</v>
      </c>
      <c r="K426" s="24"/>
      <c r="L426" s="24"/>
      <c r="M426" s="23"/>
      <c r="N426" s="109">
        <f t="shared" si="36"/>
        <v>0</v>
      </c>
      <c r="O426" s="107">
        <f t="shared" si="37"/>
        <v>45101</v>
      </c>
      <c r="P426" s="108">
        <f t="shared" si="38"/>
        <v>45126</v>
      </c>
      <c r="Q426" s="70" t="s">
        <v>633</v>
      </c>
      <c r="R426" s="110"/>
      <c r="T426">
        <v>4.5</v>
      </c>
    </row>
    <row r="427" spans="1:20">
      <c r="A427" t="s">
        <v>548</v>
      </c>
      <c r="B427" s="21">
        <v>45100</v>
      </c>
      <c r="C427" s="31" t="s">
        <v>529</v>
      </c>
      <c r="K427" s="24"/>
      <c r="L427" s="24"/>
      <c r="M427" s="23"/>
      <c r="N427" s="109">
        <f t="shared" si="36"/>
        <v>0</v>
      </c>
      <c r="O427" s="107">
        <f t="shared" si="37"/>
        <v>45101</v>
      </c>
      <c r="P427" s="108">
        <f t="shared" si="38"/>
        <v>45126</v>
      </c>
      <c r="Q427" s="70" t="s">
        <v>624</v>
      </c>
      <c r="R427" s="110"/>
      <c r="T427">
        <v>4.5</v>
      </c>
    </row>
    <row r="428" spans="1:20">
      <c r="A428" t="s">
        <v>550</v>
      </c>
      <c r="B428" s="21">
        <v>45100</v>
      </c>
      <c r="C428" s="31" t="s">
        <v>529</v>
      </c>
      <c r="K428" s="24"/>
      <c r="L428" s="24"/>
      <c r="M428" s="23"/>
      <c r="N428" s="109">
        <f t="shared" si="36"/>
        <v>0</v>
      </c>
      <c r="O428" s="107">
        <f t="shared" si="37"/>
        <v>45101</v>
      </c>
      <c r="P428" s="108">
        <f t="shared" si="38"/>
        <v>45126</v>
      </c>
      <c r="Q428" s="70" t="s">
        <v>625</v>
      </c>
      <c r="R428" s="110"/>
      <c r="T428">
        <v>4.5</v>
      </c>
    </row>
    <row r="429" spans="1:20">
      <c r="A429" t="s">
        <v>551</v>
      </c>
      <c r="B429" s="21">
        <v>45100</v>
      </c>
      <c r="C429" s="31" t="s">
        <v>529</v>
      </c>
      <c r="D429" s="6">
        <v>4</v>
      </c>
      <c r="H429">
        <v>34</v>
      </c>
      <c r="I429">
        <v>38</v>
      </c>
      <c r="J429" s="7">
        <v>38</v>
      </c>
      <c r="K429" s="24">
        <v>20</v>
      </c>
      <c r="L429" s="24">
        <v>22</v>
      </c>
      <c r="M429" s="24">
        <v>22</v>
      </c>
      <c r="N429" s="124">
        <f t="shared" si="36"/>
        <v>21</v>
      </c>
      <c r="O429" s="107">
        <f t="shared" si="37"/>
        <v>45080</v>
      </c>
      <c r="P429" s="108">
        <f t="shared" si="38"/>
        <v>45105</v>
      </c>
      <c r="Q429" s="70"/>
      <c r="R429" s="110"/>
      <c r="T429">
        <v>9</v>
      </c>
    </row>
    <row r="430" spans="1:20">
      <c r="A430" t="s">
        <v>552</v>
      </c>
      <c r="B430" s="21">
        <v>45100</v>
      </c>
      <c r="C430" s="31" t="s">
        <v>529</v>
      </c>
      <c r="K430" s="24"/>
      <c r="L430" s="24"/>
      <c r="M430" s="23"/>
      <c r="N430" s="124">
        <f t="shared" si="36"/>
        <v>0</v>
      </c>
      <c r="O430" s="107">
        <f t="shared" si="37"/>
        <v>45101</v>
      </c>
      <c r="P430" s="108">
        <f t="shared" si="38"/>
        <v>45126</v>
      </c>
      <c r="Q430" s="70" t="s">
        <v>631</v>
      </c>
      <c r="R430" s="110"/>
      <c r="T430">
        <v>4.5</v>
      </c>
    </row>
    <row r="431" spans="1:20">
      <c r="A431" t="s">
        <v>553</v>
      </c>
      <c r="B431" s="21">
        <v>45100</v>
      </c>
      <c r="C431" s="31" t="s">
        <v>529</v>
      </c>
      <c r="D431" s="6">
        <v>3</v>
      </c>
      <c r="E431">
        <v>60</v>
      </c>
      <c r="F431">
        <v>60</v>
      </c>
      <c r="G431" s="7">
        <v>60</v>
      </c>
      <c r="K431" s="24">
        <v>7</v>
      </c>
      <c r="L431" s="24">
        <v>7</v>
      </c>
      <c r="M431" s="23">
        <v>7</v>
      </c>
      <c r="N431" s="124">
        <f t="shared" si="36"/>
        <v>7</v>
      </c>
      <c r="O431" s="107">
        <f t="shared" si="37"/>
        <v>45094</v>
      </c>
      <c r="P431" s="108">
        <f t="shared" si="38"/>
        <v>45119</v>
      </c>
      <c r="Q431" s="70"/>
      <c r="R431" s="110"/>
      <c r="T431">
        <v>9</v>
      </c>
    </row>
    <row r="432" s="3" customFormat="1" spans="1:20">
      <c r="A432" s="3" t="s">
        <v>627</v>
      </c>
      <c r="B432" s="26"/>
      <c r="C432" s="27"/>
      <c r="D432" s="28"/>
      <c r="G432" s="29"/>
      <c r="J432" s="29"/>
      <c r="K432" s="42"/>
      <c r="L432" s="42"/>
      <c r="M432" s="29"/>
      <c r="T432" s="3">
        <f>SUM(T414:T431)</f>
        <v>108</v>
      </c>
    </row>
    <row r="433" spans="2:19">
      <c r="B433" s="21">
        <v>45100</v>
      </c>
      <c r="C433" s="31" t="s">
        <v>529</v>
      </c>
      <c r="D433" s="6">
        <v>4</v>
      </c>
      <c r="H433">
        <v>31</v>
      </c>
      <c r="I433">
        <v>40</v>
      </c>
      <c r="J433" s="7">
        <v>35</v>
      </c>
      <c r="K433" s="24">
        <v>19</v>
      </c>
      <c r="L433" s="24">
        <v>22</v>
      </c>
      <c r="M433" s="24">
        <v>21</v>
      </c>
      <c r="N433" s="124">
        <f t="shared" ref="N433:N436" si="45">ROUND((K433+L433+M433)/3,0)</f>
        <v>21</v>
      </c>
      <c r="O433" s="107">
        <f t="shared" ref="O433:O436" si="46">B433-N433+1</f>
        <v>45080</v>
      </c>
      <c r="P433" s="108">
        <f t="shared" ref="P433:P436" si="47">O433+25</f>
        <v>45105</v>
      </c>
      <c r="Q433" s="70"/>
      <c r="R433" s="110"/>
      <c r="S433" t="s">
        <v>669</v>
      </c>
    </row>
    <row r="434" spans="2:18">
      <c r="B434" s="21">
        <v>45100</v>
      </c>
      <c r="C434" s="31" t="s">
        <v>529</v>
      </c>
      <c r="K434" s="24"/>
      <c r="L434" s="24"/>
      <c r="M434" s="23"/>
      <c r="N434" s="124">
        <f t="shared" si="45"/>
        <v>0</v>
      </c>
      <c r="O434" s="107">
        <f t="shared" si="46"/>
        <v>45101</v>
      </c>
      <c r="P434" s="108">
        <f t="shared" si="47"/>
        <v>45126</v>
      </c>
      <c r="Q434" s="70" t="s">
        <v>624</v>
      </c>
      <c r="R434" s="110"/>
    </row>
    <row r="435" spans="2:19">
      <c r="B435" s="21">
        <v>45100</v>
      </c>
      <c r="C435" s="31" t="s">
        <v>529</v>
      </c>
      <c r="D435" s="6">
        <v>3</v>
      </c>
      <c r="E435">
        <v>0</v>
      </c>
      <c r="F435">
        <v>0</v>
      </c>
      <c r="G435" s="7">
        <v>0</v>
      </c>
      <c r="K435" s="24">
        <v>0</v>
      </c>
      <c r="L435" s="24">
        <v>0</v>
      </c>
      <c r="M435" s="23">
        <v>0</v>
      </c>
      <c r="N435" s="124">
        <f t="shared" si="45"/>
        <v>0</v>
      </c>
      <c r="O435" s="107">
        <f t="shared" si="46"/>
        <v>45101</v>
      </c>
      <c r="P435" s="108">
        <f t="shared" si="47"/>
        <v>45126</v>
      </c>
      <c r="Q435" s="70"/>
      <c r="R435" s="110"/>
      <c r="S435" t="s">
        <v>670</v>
      </c>
    </row>
    <row r="436" spans="2:19">
      <c r="B436" s="21">
        <v>45100</v>
      </c>
      <c r="C436" s="31" t="s">
        <v>529</v>
      </c>
      <c r="D436" s="6">
        <v>3</v>
      </c>
      <c r="E436">
        <v>30</v>
      </c>
      <c r="F436">
        <v>30</v>
      </c>
      <c r="G436" s="7">
        <v>45</v>
      </c>
      <c r="K436" s="24">
        <v>4</v>
      </c>
      <c r="L436" s="24">
        <v>4</v>
      </c>
      <c r="M436" s="24">
        <v>4</v>
      </c>
      <c r="N436" s="124">
        <f t="shared" si="45"/>
        <v>4</v>
      </c>
      <c r="O436" s="107">
        <f t="shared" si="46"/>
        <v>45097</v>
      </c>
      <c r="P436" s="108">
        <f t="shared" si="47"/>
        <v>45122</v>
      </c>
      <c r="Q436" s="70"/>
      <c r="R436" s="110"/>
      <c r="S436" t="s">
        <v>671</v>
      </c>
    </row>
    <row r="437" spans="1:20">
      <c r="A437" t="s">
        <v>554</v>
      </c>
      <c r="B437" s="21">
        <v>45097</v>
      </c>
      <c r="C437" s="31" t="s">
        <v>555</v>
      </c>
      <c r="D437" s="6">
        <v>3</v>
      </c>
      <c r="H437" s="24" t="s">
        <v>39</v>
      </c>
      <c r="K437" s="24"/>
      <c r="L437" s="24">
        <v>24</v>
      </c>
      <c r="M437" s="23"/>
      <c r="N437" s="124">
        <v>24</v>
      </c>
      <c r="O437" s="107">
        <f t="shared" si="37"/>
        <v>45074</v>
      </c>
      <c r="P437" s="108">
        <f t="shared" si="38"/>
        <v>45099</v>
      </c>
      <c r="Q437" s="70"/>
      <c r="R437" s="110"/>
      <c r="T437">
        <f>B437-'Мечение-1'!B366</f>
        <v>9</v>
      </c>
    </row>
    <row r="438" spans="1:20">
      <c r="A438" t="s">
        <v>556</v>
      </c>
      <c r="B438" s="21">
        <v>45097</v>
      </c>
      <c r="C438" s="31" t="s">
        <v>555</v>
      </c>
      <c r="K438" s="24"/>
      <c r="L438" s="24"/>
      <c r="M438" s="23"/>
      <c r="N438" s="124">
        <f t="shared" si="36"/>
        <v>0</v>
      </c>
      <c r="O438" s="107">
        <f t="shared" si="37"/>
        <v>45098</v>
      </c>
      <c r="P438" s="108">
        <f t="shared" si="38"/>
        <v>45123</v>
      </c>
      <c r="Q438" s="70" t="s">
        <v>625</v>
      </c>
      <c r="R438" s="110"/>
      <c r="T438">
        <v>4.5</v>
      </c>
    </row>
    <row r="439" spans="1:20">
      <c r="A439" t="s">
        <v>557</v>
      </c>
      <c r="B439" s="21">
        <v>45097</v>
      </c>
      <c r="C439" s="31" t="s">
        <v>555</v>
      </c>
      <c r="K439" s="24"/>
      <c r="L439" s="24"/>
      <c r="M439" s="23"/>
      <c r="N439" s="124">
        <f t="shared" si="36"/>
        <v>0</v>
      </c>
      <c r="O439" s="107">
        <f t="shared" si="37"/>
        <v>45098</v>
      </c>
      <c r="P439" s="108">
        <f t="shared" si="38"/>
        <v>45123</v>
      </c>
      <c r="Q439" s="70" t="s">
        <v>624</v>
      </c>
      <c r="R439" s="110"/>
      <c r="T439">
        <v>4.5</v>
      </c>
    </row>
    <row r="440" spans="1:20">
      <c r="A440" t="s">
        <v>558</v>
      </c>
      <c r="B440" s="21">
        <v>45097</v>
      </c>
      <c r="C440" s="31" t="s">
        <v>555</v>
      </c>
      <c r="K440" s="24"/>
      <c r="L440" s="24"/>
      <c r="M440" s="23"/>
      <c r="N440" s="124">
        <f t="shared" si="36"/>
        <v>0</v>
      </c>
      <c r="O440" s="107">
        <f t="shared" si="37"/>
        <v>45098</v>
      </c>
      <c r="P440" s="108">
        <f t="shared" si="38"/>
        <v>45123</v>
      </c>
      <c r="Q440" s="70" t="s">
        <v>624</v>
      </c>
      <c r="R440" s="110"/>
      <c r="T440">
        <v>4.5</v>
      </c>
    </row>
    <row r="441" spans="1:20">
      <c r="A441" t="s">
        <v>559</v>
      </c>
      <c r="B441" s="21">
        <v>45097</v>
      </c>
      <c r="C441" s="31" t="s">
        <v>555</v>
      </c>
      <c r="K441" s="24"/>
      <c r="L441" s="24"/>
      <c r="M441" s="23"/>
      <c r="N441" s="124">
        <f t="shared" si="36"/>
        <v>0</v>
      </c>
      <c r="O441" s="107">
        <f t="shared" si="37"/>
        <v>45098</v>
      </c>
      <c r="P441" s="108">
        <f t="shared" si="38"/>
        <v>45123</v>
      </c>
      <c r="Q441" s="71" t="s">
        <v>639</v>
      </c>
      <c r="R441" s="110"/>
      <c r="T441">
        <v>4.5</v>
      </c>
    </row>
    <row r="442" spans="1:20">
      <c r="A442" t="s">
        <v>560</v>
      </c>
      <c r="B442" s="21">
        <v>45097</v>
      </c>
      <c r="C442" s="31" t="s">
        <v>555</v>
      </c>
      <c r="K442" s="24"/>
      <c r="L442" s="24"/>
      <c r="M442" s="23"/>
      <c r="N442" s="124">
        <f t="shared" si="36"/>
        <v>0</v>
      </c>
      <c r="O442" s="107">
        <f t="shared" si="37"/>
        <v>45098</v>
      </c>
      <c r="P442" s="108">
        <f t="shared" si="38"/>
        <v>45123</v>
      </c>
      <c r="Q442" s="70" t="s">
        <v>633</v>
      </c>
      <c r="R442" s="110"/>
      <c r="T442">
        <v>4.5</v>
      </c>
    </row>
    <row r="443" spans="1:20">
      <c r="A443" t="s">
        <v>561</v>
      </c>
      <c r="B443" s="21">
        <v>45097</v>
      </c>
      <c r="C443" s="31" t="s">
        <v>555</v>
      </c>
      <c r="K443" s="24"/>
      <c r="L443" s="24"/>
      <c r="M443" s="23"/>
      <c r="N443" s="124">
        <f t="shared" si="36"/>
        <v>0</v>
      </c>
      <c r="O443" s="107">
        <f t="shared" si="37"/>
        <v>45098</v>
      </c>
      <c r="P443" s="108">
        <f t="shared" si="38"/>
        <v>45123</v>
      </c>
      <c r="Q443" s="71" t="s">
        <v>639</v>
      </c>
      <c r="R443" s="110"/>
      <c r="T443">
        <v>4.5</v>
      </c>
    </row>
    <row r="444" spans="1:20">
      <c r="A444" t="s">
        <v>562</v>
      </c>
      <c r="B444" s="21">
        <v>45097</v>
      </c>
      <c r="C444" s="31" t="s">
        <v>555</v>
      </c>
      <c r="K444" s="24"/>
      <c r="L444" s="24"/>
      <c r="M444" s="23"/>
      <c r="N444" s="124">
        <f t="shared" si="36"/>
        <v>0</v>
      </c>
      <c r="O444" s="107">
        <f t="shared" si="37"/>
        <v>45098</v>
      </c>
      <c r="P444" s="108">
        <f t="shared" si="38"/>
        <v>45123</v>
      </c>
      <c r="Q444" s="71" t="s">
        <v>639</v>
      </c>
      <c r="R444" s="110"/>
      <c r="T444">
        <v>4.5</v>
      </c>
    </row>
    <row r="445" spans="1:20">
      <c r="A445" t="s">
        <v>563</v>
      </c>
      <c r="B445" s="21">
        <v>45097</v>
      </c>
      <c r="C445" s="31" t="s">
        <v>555</v>
      </c>
      <c r="K445" s="24"/>
      <c r="M445" s="23"/>
      <c r="N445" s="124">
        <v>25</v>
      </c>
      <c r="O445" s="107">
        <f t="shared" ref="O445:O458" si="48">B445-N445+1</f>
        <v>45073</v>
      </c>
      <c r="P445" s="108">
        <f t="shared" ref="P445:P458" si="49">O445+25</f>
        <v>45098</v>
      </c>
      <c r="Q445" s="70" t="s">
        <v>631</v>
      </c>
      <c r="R445" s="110"/>
      <c r="S445" s="94"/>
      <c r="T445">
        <v>4.5</v>
      </c>
    </row>
    <row r="446" spans="1:20">
      <c r="A446" t="s">
        <v>565</v>
      </c>
      <c r="B446" s="21">
        <v>45097</v>
      </c>
      <c r="C446" s="31" t="s">
        <v>555</v>
      </c>
      <c r="K446" s="24"/>
      <c r="L446" s="24"/>
      <c r="M446" s="23"/>
      <c r="N446" s="124">
        <f t="shared" ref="N446:N458" si="50">ROUND((K446+L446+M446)/3,0)</f>
        <v>0</v>
      </c>
      <c r="O446" s="107">
        <f t="shared" si="48"/>
        <v>45098</v>
      </c>
      <c r="P446" s="108">
        <f t="shared" si="49"/>
        <v>45123</v>
      </c>
      <c r="Q446" s="71" t="s">
        <v>639</v>
      </c>
      <c r="R446" s="110"/>
      <c r="T446">
        <v>4.5</v>
      </c>
    </row>
    <row r="447" spans="1:20">
      <c r="A447" t="s">
        <v>566</v>
      </c>
      <c r="B447" s="21">
        <v>45097</v>
      </c>
      <c r="C447" s="31" t="s">
        <v>555</v>
      </c>
      <c r="K447" s="24"/>
      <c r="L447" s="24"/>
      <c r="M447" s="23"/>
      <c r="N447" s="124">
        <f t="shared" si="50"/>
        <v>0</v>
      </c>
      <c r="O447" s="107">
        <f t="shared" si="48"/>
        <v>45098</v>
      </c>
      <c r="P447" s="108">
        <f t="shared" si="49"/>
        <v>45123</v>
      </c>
      <c r="Q447" s="70" t="s">
        <v>625</v>
      </c>
      <c r="R447" s="110"/>
      <c r="T447">
        <v>4.5</v>
      </c>
    </row>
    <row r="448" spans="1:20">
      <c r="A448" t="s">
        <v>568</v>
      </c>
      <c r="B448" s="21">
        <v>45097</v>
      </c>
      <c r="C448" s="31" t="s">
        <v>555</v>
      </c>
      <c r="K448" s="24"/>
      <c r="L448" s="24"/>
      <c r="M448" s="23"/>
      <c r="N448" s="124">
        <f>ROUND((K448+L448)/2,0)</f>
        <v>0</v>
      </c>
      <c r="O448" s="107">
        <f t="shared" si="48"/>
        <v>45098</v>
      </c>
      <c r="P448" s="108">
        <f t="shared" si="49"/>
        <v>45123</v>
      </c>
      <c r="Q448" s="70" t="s">
        <v>631</v>
      </c>
      <c r="R448" s="110"/>
      <c r="T448">
        <v>4.5</v>
      </c>
    </row>
    <row r="449" spans="1:20">
      <c r="A449" t="s">
        <v>569</v>
      </c>
      <c r="B449" s="21">
        <v>45097</v>
      </c>
      <c r="C449" s="31" t="s">
        <v>555</v>
      </c>
      <c r="K449" s="24"/>
      <c r="L449" s="24"/>
      <c r="M449" s="23"/>
      <c r="N449" s="124">
        <v>19</v>
      </c>
      <c r="O449" s="107">
        <f t="shared" si="48"/>
        <v>45079</v>
      </c>
      <c r="P449" s="108">
        <f t="shared" si="49"/>
        <v>45104</v>
      </c>
      <c r="Q449" s="71" t="s">
        <v>639</v>
      </c>
      <c r="R449" s="110"/>
      <c r="T449">
        <v>4.5</v>
      </c>
    </row>
    <row r="450" spans="1:20">
      <c r="A450" t="s">
        <v>570</v>
      </c>
      <c r="B450" s="21">
        <v>45097</v>
      </c>
      <c r="C450" s="31" t="s">
        <v>555</v>
      </c>
      <c r="K450" s="24"/>
      <c r="L450" s="24"/>
      <c r="M450" s="23"/>
      <c r="N450" s="124">
        <f t="shared" si="50"/>
        <v>0</v>
      </c>
      <c r="O450" s="107">
        <f t="shared" si="48"/>
        <v>45098</v>
      </c>
      <c r="P450" s="108">
        <f t="shared" si="49"/>
        <v>45123</v>
      </c>
      <c r="Q450" s="70" t="s">
        <v>625</v>
      </c>
      <c r="R450" s="110"/>
      <c r="T450">
        <v>4.5</v>
      </c>
    </row>
    <row r="451" spans="1:20">
      <c r="A451" t="s">
        <v>572</v>
      </c>
      <c r="B451" s="21">
        <v>45097</v>
      </c>
      <c r="C451" s="31" t="s">
        <v>555</v>
      </c>
      <c r="K451" s="24"/>
      <c r="L451" s="24"/>
      <c r="M451" s="23"/>
      <c r="N451" s="124">
        <f t="shared" si="50"/>
        <v>0</v>
      </c>
      <c r="O451" s="107">
        <f t="shared" si="48"/>
        <v>45098</v>
      </c>
      <c r="P451" s="108">
        <f t="shared" si="49"/>
        <v>45123</v>
      </c>
      <c r="Q451" s="70" t="s">
        <v>631</v>
      </c>
      <c r="R451" s="110"/>
      <c r="T451">
        <v>4.5</v>
      </c>
    </row>
    <row r="452" s="3" customFormat="1" spans="1:20">
      <c r="A452" s="3" t="s">
        <v>627</v>
      </c>
      <c r="B452" s="26"/>
      <c r="C452" s="27"/>
      <c r="D452" s="28"/>
      <c r="G452" s="29"/>
      <c r="J452" s="29"/>
      <c r="K452" s="42"/>
      <c r="L452" s="42"/>
      <c r="M452" s="29"/>
      <c r="T452" s="3">
        <f>SUM(T437:T451)</f>
        <v>72</v>
      </c>
    </row>
    <row r="453" spans="2:18">
      <c r="B453" s="21">
        <v>45097</v>
      </c>
      <c r="C453" s="31" t="s">
        <v>555</v>
      </c>
      <c r="K453" s="24"/>
      <c r="L453" s="24"/>
      <c r="M453" s="23"/>
      <c r="N453" s="102"/>
      <c r="O453" s="113"/>
      <c r="P453" s="103"/>
      <c r="Q453" s="69" t="s">
        <v>625</v>
      </c>
      <c r="R453" s="98"/>
    </row>
    <row r="454" spans="2:18">
      <c r="B454" s="21">
        <v>45097</v>
      </c>
      <c r="C454" s="31" t="s">
        <v>555</v>
      </c>
      <c r="K454" s="24"/>
      <c r="L454" s="24"/>
      <c r="M454" s="23"/>
      <c r="N454" s="102"/>
      <c r="O454" s="113"/>
      <c r="P454" s="103"/>
      <c r="Q454" s="69" t="s">
        <v>631</v>
      </c>
      <c r="R454" s="98"/>
    </row>
    <row r="455" spans="1:20">
      <c r="A455" t="s">
        <v>574</v>
      </c>
      <c r="B455" s="21">
        <v>45097</v>
      </c>
      <c r="C455" s="31" t="s">
        <v>575</v>
      </c>
      <c r="K455" s="24"/>
      <c r="L455" s="24"/>
      <c r="M455" s="23"/>
      <c r="N455" s="124">
        <f t="shared" si="50"/>
        <v>0</v>
      </c>
      <c r="O455" s="107">
        <f t="shared" si="48"/>
        <v>45098</v>
      </c>
      <c r="P455" s="108">
        <f t="shared" si="49"/>
        <v>45123</v>
      </c>
      <c r="Q455" s="70" t="s">
        <v>625</v>
      </c>
      <c r="R455" s="110"/>
      <c r="T455">
        <v>4.5</v>
      </c>
    </row>
    <row r="456" spans="1:20">
      <c r="A456" t="s">
        <v>576</v>
      </c>
      <c r="B456" s="21">
        <v>45097</v>
      </c>
      <c r="C456" s="31" t="s">
        <v>575</v>
      </c>
      <c r="K456" s="24"/>
      <c r="L456" s="24"/>
      <c r="M456" s="23"/>
      <c r="N456" s="124">
        <f t="shared" si="50"/>
        <v>0</v>
      </c>
      <c r="O456" s="107">
        <f t="shared" si="48"/>
        <v>45098</v>
      </c>
      <c r="P456" s="108">
        <f t="shared" si="49"/>
        <v>45123</v>
      </c>
      <c r="Q456" s="70" t="s">
        <v>624</v>
      </c>
      <c r="R456" s="110"/>
      <c r="T456">
        <v>4.5</v>
      </c>
    </row>
    <row r="457" spans="1:20">
      <c r="A457" t="s">
        <v>579</v>
      </c>
      <c r="B457" s="21">
        <v>45097</v>
      </c>
      <c r="C457" s="31" t="s">
        <v>575</v>
      </c>
      <c r="D457" s="6">
        <v>4</v>
      </c>
      <c r="H457">
        <v>30</v>
      </c>
      <c r="I457">
        <v>26</v>
      </c>
      <c r="J457" s="7">
        <v>28</v>
      </c>
      <c r="K457" s="24">
        <v>19</v>
      </c>
      <c r="L457" s="24">
        <v>17</v>
      </c>
      <c r="M457" s="24">
        <v>18</v>
      </c>
      <c r="N457" s="124">
        <f t="shared" si="50"/>
        <v>18</v>
      </c>
      <c r="O457" s="107">
        <f t="shared" si="48"/>
        <v>45080</v>
      </c>
      <c r="P457" s="108">
        <f t="shared" si="49"/>
        <v>45105</v>
      </c>
      <c r="Q457" s="70"/>
      <c r="R457" s="110"/>
      <c r="T457">
        <f>B457-'Мечение-1'!B383</f>
        <v>9</v>
      </c>
    </row>
    <row r="458" spans="1:20">
      <c r="A458" t="s">
        <v>580</v>
      </c>
      <c r="B458" s="21">
        <v>45097</v>
      </c>
      <c r="C458" s="31" t="s">
        <v>575</v>
      </c>
      <c r="K458" s="24"/>
      <c r="L458" s="24"/>
      <c r="M458" s="23"/>
      <c r="N458" s="124">
        <f t="shared" si="50"/>
        <v>0</v>
      </c>
      <c r="O458" s="107">
        <f t="shared" si="48"/>
        <v>45098</v>
      </c>
      <c r="P458" s="108">
        <f t="shared" si="49"/>
        <v>45123</v>
      </c>
      <c r="Q458" s="70" t="s">
        <v>625</v>
      </c>
      <c r="R458" s="110"/>
      <c r="T458">
        <v>4.5</v>
      </c>
    </row>
    <row r="459" s="3" customFormat="1" spans="1:20">
      <c r="A459" s="3" t="s">
        <v>627</v>
      </c>
      <c r="B459" s="26"/>
      <c r="C459" s="27"/>
      <c r="D459" s="28"/>
      <c r="G459" s="29"/>
      <c r="J459" s="29"/>
      <c r="K459" s="42"/>
      <c r="L459" s="42"/>
      <c r="M459" s="29"/>
      <c r="T459" s="3">
        <f>SUM(T455:T458)</f>
        <v>22.5</v>
      </c>
    </row>
    <row r="460" spans="2:19">
      <c r="B460" s="21">
        <v>45097</v>
      </c>
      <c r="C460" s="31" t="s">
        <v>575</v>
      </c>
      <c r="D460" s="6">
        <v>5</v>
      </c>
      <c r="E460">
        <v>60</v>
      </c>
      <c r="F460">
        <v>45</v>
      </c>
      <c r="G460" s="7">
        <v>45</v>
      </c>
      <c r="K460" s="24">
        <v>7</v>
      </c>
      <c r="L460" s="24">
        <v>6</v>
      </c>
      <c r="M460" s="23">
        <v>6</v>
      </c>
      <c r="N460" s="124">
        <f t="shared" ref="N460" si="51">ROUND((K460+L460+M460)/3,0)</f>
        <v>6</v>
      </c>
      <c r="O460" s="107">
        <f t="shared" ref="O460" si="52">B460-N460+1</f>
        <v>45092</v>
      </c>
      <c r="P460" s="108">
        <f>O460+25</f>
        <v>45117</v>
      </c>
      <c r="Q460" s="70"/>
      <c r="R460" s="110"/>
      <c r="S460" t="s">
        <v>670</v>
      </c>
    </row>
    <row r="461" spans="1:20">
      <c r="A461" t="s">
        <v>581</v>
      </c>
      <c r="B461" s="21">
        <v>45100</v>
      </c>
      <c r="C461" s="66" t="s">
        <v>582</v>
      </c>
      <c r="M461" s="23"/>
      <c r="N461" s="125"/>
      <c r="O461" s="126"/>
      <c r="P461" s="127"/>
      <c r="Q461" s="71" t="s">
        <v>639</v>
      </c>
      <c r="R461" s="110"/>
      <c r="T461">
        <v>4.5</v>
      </c>
    </row>
    <row r="462" s="5" customFormat="1" spans="1:20">
      <c r="A462" s="5" t="s">
        <v>584</v>
      </c>
      <c r="B462" s="57">
        <v>45100</v>
      </c>
      <c r="C462" s="58" t="s">
        <v>582</v>
      </c>
      <c r="D462" s="56"/>
      <c r="G462" s="59"/>
      <c r="J462" s="59"/>
      <c r="M462" s="60"/>
      <c r="N462" s="116"/>
      <c r="O462" s="116"/>
      <c r="P462" s="116"/>
      <c r="Q462" s="116" t="s">
        <v>658</v>
      </c>
      <c r="R462" s="116" t="s">
        <v>658</v>
      </c>
      <c r="T462" s="5">
        <v>0</v>
      </c>
    </row>
    <row r="463" spans="1:20">
      <c r="A463" t="s">
        <v>586</v>
      </c>
      <c r="B463" s="21">
        <v>45100</v>
      </c>
      <c r="C463" s="66" t="s">
        <v>582</v>
      </c>
      <c r="M463" s="23"/>
      <c r="N463" s="125"/>
      <c r="O463" s="126"/>
      <c r="P463" s="127"/>
      <c r="Q463" s="70" t="s">
        <v>625</v>
      </c>
      <c r="R463" s="110"/>
      <c r="T463">
        <v>4.5</v>
      </c>
    </row>
    <row r="464" spans="1:20">
      <c r="A464" t="s">
        <v>587</v>
      </c>
      <c r="B464" s="21">
        <v>45100</v>
      </c>
      <c r="C464" s="66" t="s">
        <v>582</v>
      </c>
      <c r="M464" s="23"/>
      <c r="N464" s="125"/>
      <c r="O464" s="126"/>
      <c r="P464" s="127"/>
      <c r="Q464" s="70" t="s">
        <v>635</v>
      </c>
      <c r="R464" s="110"/>
      <c r="T464">
        <v>4.5</v>
      </c>
    </row>
    <row r="465" spans="1:20">
      <c r="A465" t="s">
        <v>588</v>
      </c>
      <c r="B465" s="21">
        <v>45100</v>
      </c>
      <c r="C465" s="66" t="s">
        <v>582</v>
      </c>
      <c r="M465" s="23"/>
      <c r="N465" s="125"/>
      <c r="O465" s="126"/>
      <c r="P465" s="127"/>
      <c r="Q465" s="71" t="s">
        <v>639</v>
      </c>
      <c r="R465" s="110"/>
      <c r="T465">
        <v>4.5</v>
      </c>
    </row>
    <row r="466" spans="1:20">
      <c r="A466" t="s">
        <v>589</v>
      </c>
      <c r="B466" s="21">
        <v>45100</v>
      </c>
      <c r="C466" s="66" t="s">
        <v>582</v>
      </c>
      <c r="H466" t="s">
        <v>672</v>
      </c>
      <c r="M466" s="23"/>
      <c r="N466" s="124">
        <v>26</v>
      </c>
      <c r="O466" s="107">
        <f t="shared" ref="O466:O467" si="53">B466-N466+1</f>
        <v>45075</v>
      </c>
      <c r="P466" s="108">
        <f>O466+25</f>
        <v>45100</v>
      </c>
      <c r="Q466" s="79"/>
      <c r="R466" s="110"/>
      <c r="T466">
        <v>9</v>
      </c>
    </row>
    <row r="467" spans="1:20">
      <c r="A467" t="s">
        <v>591</v>
      </c>
      <c r="B467" s="21">
        <v>45100</v>
      </c>
      <c r="C467" s="66" t="s">
        <v>582</v>
      </c>
      <c r="H467" t="s">
        <v>672</v>
      </c>
      <c r="M467" s="23"/>
      <c r="N467" s="124">
        <v>26</v>
      </c>
      <c r="O467" s="107">
        <f t="shared" si="53"/>
        <v>45075</v>
      </c>
      <c r="P467" s="108">
        <f>O467+25</f>
        <v>45100</v>
      </c>
      <c r="Q467" s="70"/>
      <c r="R467" s="110"/>
      <c r="T467">
        <v>9</v>
      </c>
    </row>
    <row r="468" spans="1:20">
      <c r="A468" t="s">
        <v>592</v>
      </c>
      <c r="B468" s="21">
        <v>45100</v>
      </c>
      <c r="C468" s="66" t="s">
        <v>582</v>
      </c>
      <c r="M468" s="23"/>
      <c r="N468" s="125"/>
      <c r="O468" s="126"/>
      <c r="P468" s="127"/>
      <c r="Q468" s="70" t="s">
        <v>635</v>
      </c>
      <c r="R468" s="110"/>
      <c r="T468">
        <v>4.5</v>
      </c>
    </row>
    <row r="469" spans="1:20">
      <c r="A469" t="s">
        <v>593</v>
      </c>
      <c r="B469" s="21">
        <v>45100</v>
      </c>
      <c r="C469" s="66" t="s">
        <v>582</v>
      </c>
      <c r="H469" t="s">
        <v>672</v>
      </c>
      <c r="M469" s="23"/>
      <c r="N469" s="124">
        <v>26</v>
      </c>
      <c r="O469" s="107">
        <f t="shared" ref="O469" si="54">B469-N469+1</f>
        <v>45075</v>
      </c>
      <c r="P469" s="108">
        <f>O469+25</f>
        <v>45100</v>
      </c>
      <c r="Q469" s="70"/>
      <c r="R469" s="110"/>
      <c r="T469">
        <v>9</v>
      </c>
    </row>
    <row r="470" spans="1:20">
      <c r="A470" t="s">
        <v>594</v>
      </c>
      <c r="B470" s="21">
        <v>45100</v>
      </c>
      <c r="C470" s="66" t="s">
        <v>582</v>
      </c>
      <c r="M470" s="23"/>
      <c r="N470" s="125"/>
      <c r="O470" s="126"/>
      <c r="P470" s="127"/>
      <c r="Q470" s="70" t="s">
        <v>625</v>
      </c>
      <c r="R470" s="110"/>
      <c r="T470">
        <v>4.5</v>
      </c>
    </row>
    <row r="471" spans="1:20">
      <c r="A471" t="s">
        <v>595</v>
      </c>
      <c r="B471" s="21">
        <v>45100</v>
      </c>
      <c r="C471" s="66" t="s">
        <v>582</v>
      </c>
      <c r="M471" s="23"/>
      <c r="N471" s="125"/>
      <c r="O471" s="126"/>
      <c r="P471" s="127"/>
      <c r="Q471" s="70" t="s">
        <v>631</v>
      </c>
      <c r="R471" s="110"/>
      <c r="T471">
        <v>4.5</v>
      </c>
    </row>
    <row r="472" spans="1:20">
      <c r="A472" t="s">
        <v>596</v>
      </c>
      <c r="B472" s="21">
        <v>45100</v>
      </c>
      <c r="C472" s="66" t="s">
        <v>582</v>
      </c>
      <c r="D472" s="6">
        <v>6</v>
      </c>
      <c r="H472">
        <v>45</v>
      </c>
      <c r="I472">
        <v>40</v>
      </c>
      <c r="J472" s="7">
        <v>40</v>
      </c>
      <c r="K472" s="24">
        <v>6</v>
      </c>
      <c r="L472" s="24">
        <v>5</v>
      </c>
      <c r="M472" s="24">
        <v>5</v>
      </c>
      <c r="N472" s="124">
        <f t="shared" ref="N472" si="55">ROUND((K472+L472+M472)/3,0)</f>
        <v>5</v>
      </c>
      <c r="O472" s="107">
        <f t="shared" ref="O472" si="56">B472-N472+1</f>
        <v>45096</v>
      </c>
      <c r="P472" s="108">
        <f t="shared" ref="P472" si="57">O472+25</f>
        <v>45121</v>
      </c>
      <c r="Q472" s="70"/>
      <c r="R472" s="110"/>
      <c r="T472">
        <v>9</v>
      </c>
    </row>
    <row r="473" spans="1:20">
      <c r="A473" t="s">
        <v>597</v>
      </c>
      <c r="B473" s="21">
        <v>45100</v>
      </c>
      <c r="C473" s="66" t="s">
        <v>582</v>
      </c>
      <c r="M473" s="23"/>
      <c r="N473" s="125"/>
      <c r="O473" s="126"/>
      <c r="P473" s="127"/>
      <c r="Q473" s="70" t="s">
        <v>633</v>
      </c>
      <c r="R473" s="110"/>
      <c r="T473">
        <v>4.5</v>
      </c>
    </row>
    <row r="474" spans="1:20">
      <c r="A474" t="s">
        <v>598</v>
      </c>
      <c r="B474" s="21">
        <v>45100</v>
      </c>
      <c r="C474" s="66" t="s">
        <v>582</v>
      </c>
      <c r="M474" s="23"/>
      <c r="N474" s="125"/>
      <c r="O474" s="126"/>
      <c r="P474" s="127"/>
      <c r="Q474" s="70" t="s">
        <v>635</v>
      </c>
      <c r="R474" s="110"/>
      <c r="T474">
        <v>4.5</v>
      </c>
    </row>
    <row r="475" spans="1:20">
      <c r="A475" t="s">
        <v>600</v>
      </c>
      <c r="B475" s="21">
        <v>45100</v>
      </c>
      <c r="C475" s="66" t="s">
        <v>582</v>
      </c>
      <c r="M475" s="23"/>
      <c r="N475" s="125"/>
      <c r="O475" s="126"/>
      <c r="P475" s="127"/>
      <c r="Q475" s="71" t="s">
        <v>639</v>
      </c>
      <c r="R475" s="110"/>
      <c r="T475">
        <v>4.5</v>
      </c>
    </row>
    <row r="476" spans="1:20">
      <c r="A476" t="s">
        <v>601</v>
      </c>
      <c r="B476" s="21">
        <v>45100</v>
      </c>
      <c r="C476" s="66" t="s">
        <v>582</v>
      </c>
      <c r="M476" s="23"/>
      <c r="N476" s="125"/>
      <c r="O476" s="126"/>
      <c r="P476" s="127"/>
      <c r="Q476" s="70" t="s">
        <v>624</v>
      </c>
      <c r="R476" s="110"/>
      <c r="T476">
        <v>4.5</v>
      </c>
    </row>
    <row r="477" spans="1:20">
      <c r="A477" t="s">
        <v>603</v>
      </c>
      <c r="B477" s="21">
        <v>45100</v>
      </c>
      <c r="C477" s="66" t="s">
        <v>582</v>
      </c>
      <c r="M477" s="23"/>
      <c r="N477" s="125"/>
      <c r="O477" s="126"/>
      <c r="P477" s="127"/>
      <c r="Q477" s="70" t="s">
        <v>635</v>
      </c>
      <c r="R477" s="110"/>
      <c r="T477">
        <v>4.5</v>
      </c>
    </row>
    <row r="478" spans="1:20">
      <c r="A478" t="s">
        <v>604</v>
      </c>
      <c r="B478" s="21">
        <v>45100</v>
      </c>
      <c r="C478" s="66" t="s">
        <v>582</v>
      </c>
      <c r="M478" s="23"/>
      <c r="N478" s="125"/>
      <c r="O478" s="126"/>
      <c r="P478" s="127"/>
      <c r="Q478" s="70" t="s">
        <v>633</v>
      </c>
      <c r="R478" s="110"/>
      <c r="T478">
        <v>4.5</v>
      </c>
    </row>
    <row r="479" spans="1:20">
      <c r="A479" t="s">
        <v>605</v>
      </c>
      <c r="B479" s="21">
        <v>45100</v>
      </c>
      <c r="C479" s="66" t="s">
        <v>582</v>
      </c>
      <c r="M479" s="23"/>
      <c r="N479" s="125"/>
      <c r="O479" s="126"/>
      <c r="P479" s="127"/>
      <c r="Q479" s="71" t="s">
        <v>639</v>
      </c>
      <c r="R479" s="110"/>
      <c r="T479">
        <v>4.5</v>
      </c>
    </row>
    <row r="480" spans="1:20">
      <c r="A480" t="s">
        <v>607</v>
      </c>
      <c r="B480" s="21">
        <v>45100</v>
      </c>
      <c r="C480" s="66" t="s">
        <v>582</v>
      </c>
      <c r="M480" s="23"/>
      <c r="N480" s="125"/>
      <c r="O480" s="126"/>
      <c r="P480" s="127"/>
      <c r="Q480" s="70" t="s">
        <v>625</v>
      </c>
      <c r="R480" s="110"/>
      <c r="T480">
        <v>4.5</v>
      </c>
    </row>
    <row r="481" spans="1:20">
      <c r="A481" t="s">
        <v>608</v>
      </c>
      <c r="B481" s="21">
        <v>45100</v>
      </c>
      <c r="C481" s="66" t="s">
        <v>582</v>
      </c>
      <c r="M481" s="23"/>
      <c r="N481" s="125"/>
      <c r="O481" s="126"/>
      <c r="P481" s="127"/>
      <c r="Q481" s="70" t="s">
        <v>635</v>
      </c>
      <c r="R481" s="110"/>
      <c r="T481">
        <v>4.5</v>
      </c>
    </row>
    <row r="482" spans="1:20">
      <c r="A482" t="s">
        <v>609</v>
      </c>
      <c r="B482" s="21">
        <v>45100</v>
      </c>
      <c r="C482" s="66" t="s">
        <v>582</v>
      </c>
      <c r="M482" s="23"/>
      <c r="N482" s="125"/>
      <c r="O482" s="126"/>
      <c r="P482" s="127"/>
      <c r="Q482" s="70" t="s">
        <v>631</v>
      </c>
      <c r="R482" s="110"/>
      <c r="T482">
        <v>4.5</v>
      </c>
    </row>
    <row r="483" spans="1:20">
      <c r="A483" t="s">
        <v>610</v>
      </c>
      <c r="B483" s="21">
        <v>45100</v>
      </c>
      <c r="C483" s="66" t="s">
        <v>582</v>
      </c>
      <c r="M483" s="23"/>
      <c r="N483" s="125"/>
      <c r="O483" s="126"/>
      <c r="P483" s="127"/>
      <c r="Q483" s="70" t="s">
        <v>625</v>
      </c>
      <c r="R483" s="110"/>
      <c r="T483">
        <v>4.5</v>
      </c>
    </row>
    <row r="484" spans="1:20">
      <c r="A484" t="s">
        <v>611</v>
      </c>
      <c r="B484" s="21">
        <v>45100</v>
      </c>
      <c r="C484" s="66" t="s">
        <v>582</v>
      </c>
      <c r="M484" s="23"/>
      <c r="N484" s="125"/>
      <c r="O484" s="126"/>
      <c r="P484" s="127"/>
      <c r="Q484" s="70" t="s">
        <v>633</v>
      </c>
      <c r="R484" s="110"/>
      <c r="T484">
        <v>4.5</v>
      </c>
    </row>
    <row r="485" spans="1:20">
      <c r="A485" t="s">
        <v>612</v>
      </c>
      <c r="B485" s="21">
        <v>45100</v>
      </c>
      <c r="C485" s="66" t="s">
        <v>582</v>
      </c>
      <c r="M485" s="23"/>
      <c r="N485" s="125"/>
      <c r="O485" s="126"/>
      <c r="P485" s="127"/>
      <c r="Q485" s="70" t="s">
        <v>640</v>
      </c>
      <c r="R485" s="110"/>
      <c r="T485">
        <v>4.5</v>
      </c>
    </row>
    <row r="486" spans="1:20">
      <c r="A486" t="s">
        <v>614</v>
      </c>
      <c r="B486" s="21">
        <v>45100</v>
      </c>
      <c r="C486" s="66" t="s">
        <v>582</v>
      </c>
      <c r="M486" s="23"/>
      <c r="N486" s="125"/>
      <c r="O486" s="126"/>
      <c r="P486" s="127"/>
      <c r="Q486" s="70" t="s">
        <v>633</v>
      </c>
      <c r="R486" s="110"/>
      <c r="T486">
        <v>4.5</v>
      </c>
    </row>
    <row r="487" spans="1:20">
      <c r="A487" t="s">
        <v>615</v>
      </c>
      <c r="B487" s="21">
        <v>45100</v>
      </c>
      <c r="C487" s="66" t="s">
        <v>582</v>
      </c>
      <c r="M487" s="23"/>
      <c r="N487" s="125"/>
      <c r="O487" s="126"/>
      <c r="P487" s="127"/>
      <c r="Q487" s="70" t="s">
        <v>631</v>
      </c>
      <c r="R487" s="110"/>
      <c r="T487">
        <v>4.5</v>
      </c>
    </row>
    <row r="488" spans="1:20">
      <c r="A488" t="s">
        <v>617</v>
      </c>
      <c r="B488" s="21">
        <v>45100</v>
      </c>
      <c r="C488" s="66" t="s">
        <v>582</v>
      </c>
      <c r="M488" s="23"/>
      <c r="N488" s="125"/>
      <c r="O488" s="126"/>
      <c r="P488" s="127"/>
      <c r="Q488" s="70" t="s">
        <v>631</v>
      </c>
      <c r="R488" s="110"/>
      <c r="T488">
        <v>4.5</v>
      </c>
    </row>
    <row r="489" spans="1:20">
      <c r="A489" t="s">
        <v>618</v>
      </c>
      <c r="B489" s="21">
        <v>45100</v>
      </c>
      <c r="C489" s="66" t="s">
        <v>582</v>
      </c>
      <c r="M489" s="23"/>
      <c r="N489" s="125"/>
      <c r="O489" s="126"/>
      <c r="P489" s="127"/>
      <c r="Q489" s="70" t="s">
        <v>624</v>
      </c>
      <c r="R489" s="110"/>
      <c r="T489">
        <v>4.5</v>
      </c>
    </row>
    <row r="490" s="3" customFormat="1" spans="1:20">
      <c r="A490" s="3" t="s">
        <v>627</v>
      </c>
      <c r="B490" s="26"/>
      <c r="C490" s="27"/>
      <c r="D490" s="28"/>
      <c r="G490" s="29"/>
      <c r="J490" s="29"/>
      <c r="K490" s="42"/>
      <c r="L490" s="42"/>
      <c r="M490" s="29"/>
      <c r="T490" s="3">
        <f>SUM(T461:T489)</f>
        <v>144</v>
      </c>
    </row>
    <row r="491" spans="2:18">
      <c r="B491" s="21">
        <v>45100</v>
      </c>
      <c r="C491" s="66" t="s">
        <v>582</v>
      </c>
      <c r="D491" s="6">
        <v>4</v>
      </c>
      <c r="E491">
        <v>90</v>
      </c>
      <c r="F491">
        <v>90</v>
      </c>
      <c r="G491" s="7" t="s">
        <v>42</v>
      </c>
      <c r="K491">
        <v>10</v>
      </c>
      <c r="L491">
        <v>10</v>
      </c>
      <c r="M491" s="7">
        <v>11</v>
      </c>
      <c r="N491" s="124">
        <f t="shared" ref="N491" si="58">ROUND((K491+L491+M491)/3,0)</f>
        <v>10</v>
      </c>
      <c r="O491" s="107">
        <f t="shared" ref="O491" si="59">B491-N491+1</f>
        <v>45091</v>
      </c>
      <c r="P491" s="108">
        <f t="shared" ref="P491" si="60">O491+25</f>
        <v>45116</v>
      </c>
      <c r="Q491" s="128"/>
      <c r="R491" s="129"/>
    </row>
  </sheetData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405"/>
  <sheetViews>
    <sheetView topLeftCell="A37" workbookViewId="0">
      <selection activeCell="AE57" sqref="AE57"/>
    </sheetView>
  </sheetViews>
  <sheetFormatPr defaultColWidth="9" defaultRowHeight="14.4"/>
  <cols>
    <col min="2" max="2" width="9.85185185185185" customWidth="1"/>
    <col min="3" max="3" width="20" customWidth="1"/>
    <col min="4" max="4" width="4.57407407407407" style="6" hidden="1" customWidth="1"/>
    <col min="5" max="5" width="4.42592592592593" hidden="1" customWidth="1"/>
    <col min="6" max="6" width="4.57407407407407" hidden="1" customWidth="1"/>
    <col min="7" max="7" width="4.42592592592593" style="7" hidden="1" customWidth="1"/>
    <col min="8" max="8" width="4.57407407407407" hidden="1" customWidth="1"/>
    <col min="9" max="9" width="4.71296296296296" hidden="1" customWidth="1"/>
    <col min="10" max="10" width="4.57407407407407" style="7" hidden="1" customWidth="1"/>
    <col min="11" max="11" width="4.28703703703704" hidden="1" customWidth="1"/>
    <col min="12" max="12" width="4.57407407407407" hidden="1" customWidth="1"/>
    <col min="13" max="13" width="4.57407407407407" style="7" hidden="1" customWidth="1"/>
    <col min="14" max="14" width="8.71296296296296" style="8" customWidth="1"/>
    <col min="15" max="15" width="11.1388888888889" style="9" customWidth="1"/>
    <col min="16" max="16" width="10.4259259259259" style="10" customWidth="1"/>
    <col min="17" max="17" width="19.1388888888889" style="64" customWidth="1"/>
    <col min="18" max="18" width="9.13888888888889" style="65"/>
    <col min="19" max="19" width="9.13888888888889" style="70"/>
    <col min="21" max="21" width="11.1388888888889" customWidth="1"/>
  </cols>
  <sheetData>
    <row r="1" s="1" customFormat="1" ht="58.35" spans="1:19">
      <c r="A1" s="12" t="s">
        <v>0</v>
      </c>
      <c r="B1" s="12" t="s">
        <v>1</v>
      </c>
      <c r="C1" s="12" t="s">
        <v>2</v>
      </c>
      <c r="D1" s="13" t="s">
        <v>3</v>
      </c>
      <c r="E1" s="14" t="s">
        <v>4</v>
      </c>
      <c r="F1" s="14" t="s">
        <v>5</v>
      </c>
      <c r="G1" s="15" t="s">
        <v>6</v>
      </c>
      <c r="H1" s="12" t="s">
        <v>7</v>
      </c>
      <c r="I1" s="12" t="s">
        <v>8</v>
      </c>
      <c r="J1" s="32" t="s">
        <v>9</v>
      </c>
      <c r="K1" s="12" t="s">
        <v>10</v>
      </c>
      <c r="L1" s="12" t="s">
        <v>11</v>
      </c>
      <c r="M1" s="32" t="s">
        <v>12</v>
      </c>
      <c r="N1" s="33" t="s">
        <v>13</v>
      </c>
      <c r="O1" s="34" t="s">
        <v>14</v>
      </c>
      <c r="P1" s="35" t="s">
        <v>15</v>
      </c>
      <c r="Q1" s="67" t="s">
        <v>50</v>
      </c>
      <c r="R1" s="68" t="s">
        <v>51</v>
      </c>
      <c r="S1" s="70" t="s">
        <v>673</v>
      </c>
    </row>
    <row r="2" s="2" customFormat="1" ht="15.95" customHeight="1" spans="1:20">
      <c r="A2" t="s">
        <v>328</v>
      </c>
      <c r="B2" s="21">
        <v>45089</v>
      </c>
      <c r="C2" s="31" t="s">
        <v>305</v>
      </c>
      <c r="D2" s="6">
        <v>7</v>
      </c>
      <c r="E2"/>
      <c r="F2"/>
      <c r="G2" s="7" t="s">
        <v>329</v>
      </c>
      <c r="H2">
        <v>37</v>
      </c>
      <c r="I2">
        <v>36</v>
      </c>
      <c r="J2" s="7">
        <v>40</v>
      </c>
      <c r="K2" s="24">
        <v>22</v>
      </c>
      <c r="L2" s="24">
        <v>21</v>
      </c>
      <c r="M2" s="7">
        <v>40</v>
      </c>
      <c r="N2" s="39">
        <f>ROUND((K2+L2+M2)/3,0)</f>
        <v>28</v>
      </c>
      <c r="O2" s="40">
        <f t="shared" ref="O2:O65" si="0">B2-N2+1</f>
        <v>45062</v>
      </c>
      <c r="P2" s="41">
        <f t="shared" ref="P2:P65" si="1">O2+25</f>
        <v>45087</v>
      </c>
      <c r="Q2" s="64" t="s">
        <v>330</v>
      </c>
      <c r="R2" s="65" t="s">
        <v>67</v>
      </c>
      <c r="S2" s="70" t="s">
        <v>635</v>
      </c>
      <c r="T2" s="2" t="s">
        <v>53</v>
      </c>
    </row>
    <row r="3" spans="1:19">
      <c r="A3" t="s">
        <v>563</v>
      </c>
      <c r="B3" s="21">
        <v>45088</v>
      </c>
      <c r="C3" s="31" t="s">
        <v>555</v>
      </c>
      <c r="D3" s="6">
        <v>2</v>
      </c>
      <c r="H3" t="s">
        <v>30</v>
      </c>
      <c r="K3" s="24">
        <v>25</v>
      </c>
      <c r="N3" s="39">
        <v>25</v>
      </c>
      <c r="O3" s="40">
        <f t="shared" si="0"/>
        <v>45064</v>
      </c>
      <c r="P3" s="41">
        <f t="shared" si="1"/>
        <v>45089</v>
      </c>
      <c r="Q3" s="64" t="s">
        <v>564</v>
      </c>
      <c r="R3" s="65" t="s">
        <v>71</v>
      </c>
      <c r="S3" s="70" t="s">
        <v>631</v>
      </c>
    </row>
    <row r="4" spans="1:19">
      <c r="A4" t="s">
        <v>568</v>
      </c>
      <c r="B4" s="21">
        <v>45088</v>
      </c>
      <c r="C4" s="31" t="s">
        <v>555</v>
      </c>
      <c r="D4" s="6">
        <v>2</v>
      </c>
      <c r="H4">
        <v>43</v>
      </c>
      <c r="I4" t="s">
        <v>39</v>
      </c>
      <c r="K4" s="24">
        <v>23</v>
      </c>
      <c r="L4" s="24">
        <v>24</v>
      </c>
      <c r="N4" s="39">
        <f>ROUND((K4+L4)/2,0)</f>
        <v>24</v>
      </c>
      <c r="O4" s="40">
        <f t="shared" si="0"/>
        <v>45065</v>
      </c>
      <c r="P4" s="41">
        <f t="shared" si="1"/>
        <v>45090</v>
      </c>
      <c r="Q4" s="64" t="s">
        <v>169</v>
      </c>
      <c r="R4" s="65" t="s">
        <v>57</v>
      </c>
      <c r="S4" s="70" t="s">
        <v>631</v>
      </c>
    </row>
    <row r="5" spans="1:27">
      <c r="A5" t="s">
        <v>317</v>
      </c>
      <c r="B5" s="21">
        <v>45089</v>
      </c>
      <c r="C5" s="31" t="s">
        <v>305</v>
      </c>
      <c r="D5" s="6">
        <v>5</v>
      </c>
      <c r="H5" t="s">
        <v>39</v>
      </c>
      <c r="K5" s="24">
        <v>24</v>
      </c>
      <c r="L5" s="24"/>
      <c r="N5" s="39">
        <v>24</v>
      </c>
      <c r="O5" s="40">
        <f t="shared" si="0"/>
        <v>45066</v>
      </c>
      <c r="P5" s="41">
        <f t="shared" si="1"/>
        <v>45091</v>
      </c>
      <c r="Q5" s="64" t="s">
        <v>318</v>
      </c>
      <c r="R5" s="65" t="s">
        <v>71</v>
      </c>
      <c r="S5" s="70" t="s">
        <v>625</v>
      </c>
      <c r="U5" s="104" t="s">
        <v>674</v>
      </c>
      <c r="V5" s="104"/>
      <c r="W5" s="104"/>
      <c r="X5" s="104"/>
      <c r="Y5" s="104" t="s">
        <v>675</v>
      </c>
      <c r="Z5" s="104"/>
      <c r="AA5" s="104"/>
    </row>
    <row r="6" spans="1:19">
      <c r="A6" t="s">
        <v>354</v>
      </c>
      <c r="B6" s="21">
        <v>45089</v>
      </c>
      <c r="C6" s="31" t="s">
        <v>344</v>
      </c>
      <c r="D6" s="6">
        <v>3</v>
      </c>
      <c r="H6" t="s">
        <v>39</v>
      </c>
      <c r="K6" s="24">
        <v>24</v>
      </c>
      <c r="L6" s="24"/>
      <c r="N6" s="39">
        <v>24</v>
      </c>
      <c r="O6" s="40">
        <f t="shared" si="0"/>
        <v>45066</v>
      </c>
      <c r="P6" s="41">
        <f t="shared" si="1"/>
        <v>45091</v>
      </c>
      <c r="Q6" s="64" t="s">
        <v>136</v>
      </c>
      <c r="R6" s="65" t="s">
        <v>57</v>
      </c>
      <c r="S6" s="70" t="s">
        <v>625</v>
      </c>
    </row>
    <row r="7" spans="1:21">
      <c r="A7" t="s">
        <v>572</v>
      </c>
      <c r="B7" s="21">
        <v>45088</v>
      </c>
      <c r="C7" s="31" t="s">
        <v>555</v>
      </c>
      <c r="D7" s="6">
        <v>4</v>
      </c>
      <c r="H7">
        <v>40</v>
      </c>
      <c r="I7">
        <v>44</v>
      </c>
      <c r="J7" s="7" t="s">
        <v>39</v>
      </c>
      <c r="K7" s="24">
        <v>22</v>
      </c>
      <c r="L7" s="24">
        <v>23</v>
      </c>
      <c r="M7" s="7">
        <v>24</v>
      </c>
      <c r="N7" s="39">
        <f>ROUND((K7+L7+M7)/3,0)</f>
        <v>23</v>
      </c>
      <c r="O7" s="40">
        <f t="shared" si="0"/>
        <v>45066</v>
      </c>
      <c r="P7" s="41">
        <f t="shared" si="1"/>
        <v>45091</v>
      </c>
      <c r="Q7" s="64" t="s">
        <v>573</v>
      </c>
      <c r="R7" s="65" t="s">
        <v>57</v>
      </c>
      <c r="S7" s="70" t="s">
        <v>631</v>
      </c>
      <c r="U7" t="s">
        <v>18</v>
      </c>
    </row>
    <row r="8" spans="1:19">
      <c r="A8" t="s">
        <v>65</v>
      </c>
      <c r="B8" s="21">
        <v>45088</v>
      </c>
      <c r="C8" s="22" t="s">
        <v>55</v>
      </c>
      <c r="D8" s="6">
        <v>4</v>
      </c>
      <c r="H8">
        <v>39</v>
      </c>
      <c r="I8">
        <v>39</v>
      </c>
      <c r="J8" s="7">
        <v>36</v>
      </c>
      <c r="K8" s="24">
        <v>22</v>
      </c>
      <c r="L8" s="24">
        <v>22</v>
      </c>
      <c r="M8" s="7">
        <v>21</v>
      </c>
      <c r="N8" s="39">
        <f>ROUND((K8+L8+M8)/3,0)</f>
        <v>22</v>
      </c>
      <c r="O8" s="40">
        <f t="shared" si="0"/>
        <v>45067</v>
      </c>
      <c r="P8" s="41">
        <f t="shared" si="1"/>
        <v>45092</v>
      </c>
      <c r="Q8" s="64" t="s">
        <v>66</v>
      </c>
      <c r="R8" s="65" t="s">
        <v>67</v>
      </c>
      <c r="S8" s="70" t="s">
        <v>624</v>
      </c>
    </row>
    <row r="9" spans="1:28">
      <c r="A9" t="s">
        <v>92</v>
      </c>
      <c r="B9" s="21">
        <v>45088</v>
      </c>
      <c r="C9" s="30" t="s">
        <v>82</v>
      </c>
      <c r="D9" s="6">
        <v>6</v>
      </c>
      <c r="H9">
        <v>38</v>
      </c>
      <c r="I9">
        <v>37</v>
      </c>
      <c r="J9" s="7">
        <v>37</v>
      </c>
      <c r="K9" s="24">
        <v>22</v>
      </c>
      <c r="L9" s="24">
        <v>22</v>
      </c>
      <c r="M9" s="7">
        <v>22</v>
      </c>
      <c r="N9" s="39">
        <f>ROUND((K9+L9+M9)/3,0)</f>
        <v>22</v>
      </c>
      <c r="O9" s="40">
        <f t="shared" si="0"/>
        <v>45067</v>
      </c>
      <c r="P9" s="41">
        <f t="shared" si="1"/>
        <v>45092</v>
      </c>
      <c r="Q9" s="64" t="s">
        <v>91</v>
      </c>
      <c r="R9" s="65" t="s">
        <v>67</v>
      </c>
      <c r="S9" s="70" t="s">
        <v>625</v>
      </c>
      <c r="U9" t="s">
        <v>19</v>
      </c>
      <c r="V9" t="s">
        <v>21</v>
      </c>
      <c r="W9" t="s">
        <v>22</v>
      </c>
      <c r="X9" t="s">
        <v>23</v>
      </c>
      <c r="Y9" t="s">
        <v>24</v>
      </c>
      <c r="Z9" t="s">
        <v>25</v>
      </c>
      <c r="AA9" t="s">
        <v>26</v>
      </c>
      <c r="AB9" t="s">
        <v>27</v>
      </c>
    </row>
    <row r="10" spans="1:28">
      <c r="A10" t="s">
        <v>139</v>
      </c>
      <c r="B10" s="21">
        <v>45091</v>
      </c>
      <c r="C10" s="31" t="s">
        <v>103</v>
      </c>
      <c r="D10" s="6">
        <v>5</v>
      </c>
      <c r="H10" t="s">
        <v>140</v>
      </c>
      <c r="I10" t="s">
        <v>39</v>
      </c>
      <c r="K10" s="24">
        <v>25</v>
      </c>
      <c r="L10" s="24"/>
      <c r="N10" s="39">
        <v>25</v>
      </c>
      <c r="O10" s="40">
        <f t="shared" si="0"/>
        <v>45067</v>
      </c>
      <c r="P10" s="41">
        <f t="shared" si="1"/>
        <v>45092</v>
      </c>
      <c r="Q10" s="64" t="s">
        <v>141</v>
      </c>
      <c r="R10" s="65" t="s">
        <v>71</v>
      </c>
      <c r="S10" s="70" t="s">
        <v>633</v>
      </c>
      <c r="U10" t="s">
        <v>29</v>
      </c>
      <c r="V10">
        <v>6</v>
      </c>
      <c r="W10">
        <v>165</v>
      </c>
      <c r="X10">
        <v>152</v>
      </c>
      <c r="Y10">
        <v>35</v>
      </c>
      <c r="Z10">
        <v>34</v>
      </c>
      <c r="AA10">
        <v>8</v>
      </c>
      <c r="AB10">
        <v>3</v>
      </c>
    </row>
    <row r="11" spans="1:19">
      <c r="A11" t="s">
        <v>194</v>
      </c>
      <c r="B11" s="21">
        <v>45091</v>
      </c>
      <c r="C11" s="52" t="s">
        <v>161</v>
      </c>
      <c r="D11" s="6">
        <v>3</v>
      </c>
      <c r="H11" t="s">
        <v>195</v>
      </c>
      <c r="I11" t="s">
        <v>30</v>
      </c>
      <c r="J11" s="7" t="s">
        <v>196</v>
      </c>
      <c r="K11" s="24">
        <v>25</v>
      </c>
      <c r="L11" s="24"/>
      <c r="N11" s="39">
        <v>25</v>
      </c>
      <c r="O11" s="40">
        <f t="shared" si="0"/>
        <v>45067</v>
      </c>
      <c r="P11" s="41">
        <f t="shared" si="1"/>
        <v>45092</v>
      </c>
      <c r="Q11" s="64" t="s">
        <v>155</v>
      </c>
      <c r="R11" s="65" t="s">
        <v>71</v>
      </c>
      <c r="S11" s="70" t="s">
        <v>625</v>
      </c>
    </row>
    <row r="12" spans="1:19">
      <c r="A12" t="s">
        <v>214</v>
      </c>
      <c r="B12" s="21">
        <v>45091</v>
      </c>
      <c r="C12" s="52" t="s">
        <v>161</v>
      </c>
      <c r="D12" s="6">
        <v>3</v>
      </c>
      <c r="H12" t="s">
        <v>140</v>
      </c>
      <c r="I12" t="s">
        <v>30</v>
      </c>
      <c r="J12" s="7" t="s">
        <v>196</v>
      </c>
      <c r="K12" s="24">
        <v>25</v>
      </c>
      <c r="L12" s="24">
        <v>25</v>
      </c>
      <c r="M12" s="7">
        <v>25</v>
      </c>
      <c r="N12" s="39">
        <f>ROUND((K12+L12+M12)/3,0)</f>
        <v>25</v>
      </c>
      <c r="O12" s="40">
        <f t="shared" si="0"/>
        <v>45067</v>
      </c>
      <c r="P12" s="41">
        <f t="shared" si="1"/>
        <v>45092</v>
      </c>
      <c r="Q12" s="64" t="s">
        <v>136</v>
      </c>
      <c r="R12" s="65" t="s">
        <v>57</v>
      </c>
      <c r="S12" s="70" t="s">
        <v>631</v>
      </c>
    </row>
    <row r="13" spans="1:19">
      <c r="A13" t="s">
        <v>216</v>
      </c>
      <c r="B13" s="21">
        <v>45091</v>
      </c>
      <c r="C13" s="52" t="s">
        <v>161</v>
      </c>
      <c r="D13" s="6">
        <v>5</v>
      </c>
      <c r="H13" t="s">
        <v>140</v>
      </c>
      <c r="I13" t="s">
        <v>39</v>
      </c>
      <c r="K13" s="24">
        <v>25</v>
      </c>
      <c r="L13" s="24">
        <v>24</v>
      </c>
      <c r="N13" s="39">
        <f>ROUND((K13+L13)/2,0)</f>
        <v>25</v>
      </c>
      <c r="O13" s="40">
        <f t="shared" si="0"/>
        <v>45067</v>
      </c>
      <c r="P13" s="41">
        <f t="shared" si="1"/>
        <v>45092</v>
      </c>
      <c r="Q13" s="64" t="s">
        <v>130</v>
      </c>
      <c r="R13" s="65" t="s">
        <v>57</v>
      </c>
      <c r="S13" s="70" t="s">
        <v>633</v>
      </c>
    </row>
    <row r="14" spans="1:19">
      <c r="A14" t="s">
        <v>229</v>
      </c>
      <c r="B14" s="21">
        <v>45088</v>
      </c>
      <c r="C14" s="31" t="s">
        <v>222</v>
      </c>
      <c r="D14" s="6">
        <v>5</v>
      </c>
      <c r="H14">
        <v>40</v>
      </c>
      <c r="I14">
        <v>43</v>
      </c>
      <c r="J14" s="7">
        <v>38</v>
      </c>
      <c r="K14" s="24">
        <v>22</v>
      </c>
      <c r="L14" s="24">
        <v>23</v>
      </c>
      <c r="M14" s="7">
        <v>22</v>
      </c>
      <c r="N14" s="39">
        <f>ROUND((K14+L14+M14)/3,0)</f>
        <v>22</v>
      </c>
      <c r="O14" s="40">
        <f t="shared" si="0"/>
        <v>45067</v>
      </c>
      <c r="P14" s="41">
        <f t="shared" si="1"/>
        <v>45092</v>
      </c>
      <c r="Q14" s="64" t="s">
        <v>83</v>
      </c>
      <c r="R14" s="65" t="s">
        <v>57</v>
      </c>
      <c r="S14" s="70" t="s">
        <v>624</v>
      </c>
    </row>
    <row r="15" spans="1:19">
      <c r="A15" t="s">
        <v>304</v>
      </c>
      <c r="B15" s="21">
        <v>45089</v>
      </c>
      <c r="C15" s="31" t="s">
        <v>305</v>
      </c>
      <c r="D15" s="6">
        <v>3</v>
      </c>
      <c r="H15">
        <v>42</v>
      </c>
      <c r="I15">
        <v>44</v>
      </c>
      <c r="J15" s="7">
        <v>42</v>
      </c>
      <c r="K15" s="24">
        <v>23</v>
      </c>
      <c r="L15" s="24">
        <v>23</v>
      </c>
      <c r="M15" s="7">
        <v>23</v>
      </c>
      <c r="N15" s="39">
        <f>ROUND((K15+L15+M15)/3,0)</f>
        <v>23</v>
      </c>
      <c r="O15" s="40">
        <f t="shared" si="0"/>
        <v>45067</v>
      </c>
      <c r="P15" s="41">
        <f t="shared" si="1"/>
        <v>45092</v>
      </c>
      <c r="Q15" s="64" t="s">
        <v>300</v>
      </c>
      <c r="R15" s="65" t="s">
        <v>57</v>
      </c>
      <c r="S15" s="70" t="s">
        <v>625</v>
      </c>
    </row>
    <row r="16" spans="1:19">
      <c r="A16" t="s">
        <v>541</v>
      </c>
      <c r="B16" s="21">
        <v>45091</v>
      </c>
      <c r="C16" s="31" t="s">
        <v>529</v>
      </c>
      <c r="D16" s="6">
        <v>5</v>
      </c>
      <c r="H16" t="s">
        <v>542</v>
      </c>
      <c r="K16" s="24">
        <v>25</v>
      </c>
      <c r="L16" s="24"/>
      <c r="N16" s="39">
        <v>25</v>
      </c>
      <c r="O16" s="40">
        <f t="shared" si="0"/>
        <v>45067</v>
      </c>
      <c r="P16" s="41">
        <f t="shared" si="1"/>
        <v>45092</v>
      </c>
      <c r="Q16" s="64" t="s">
        <v>543</v>
      </c>
      <c r="R16" s="65" t="s">
        <v>67</v>
      </c>
      <c r="S16" s="70" t="s">
        <v>625</v>
      </c>
    </row>
    <row r="17" spans="1:19">
      <c r="A17" t="s">
        <v>557</v>
      </c>
      <c r="B17" s="21">
        <v>45088</v>
      </c>
      <c r="C17" s="31" t="s">
        <v>555</v>
      </c>
      <c r="D17" s="6">
        <v>4</v>
      </c>
      <c r="H17">
        <v>40</v>
      </c>
      <c r="I17">
        <v>39</v>
      </c>
      <c r="J17" s="7">
        <v>41</v>
      </c>
      <c r="K17" s="24">
        <v>22</v>
      </c>
      <c r="L17" s="24">
        <v>22</v>
      </c>
      <c r="M17" s="7">
        <v>23</v>
      </c>
      <c r="N17" s="39">
        <f t="shared" ref="N17:N23" si="2">ROUND((K17+L17+M17)/3,0)</f>
        <v>22</v>
      </c>
      <c r="O17" s="40">
        <f t="shared" si="0"/>
        <v>45067</v>
      </c>
      <c r="P17" s="41">
        <f t="shared" si="1"/>
        <v>45092</v>
      </c>
      <c r="Q17" s="64" t="s">
        <v>342</v>
      </c>
      <c r="R17" s="65" t="s">
        <v>57</v>
      </c>
      <c r="S17" s="70" t="s">
        <v>624</v>
      </c>
    </row>
    <row r="18" spans="1:19">
      <c r="A18" t="s">
        <v>558</v>
      </c>
      <c r="B18" s="21">
        <v>45088</v>
      </c>
      <c r="C18" s="31" t="s">
        <v>555</v>
      </c>
      <c r="D18" s="6">
        <v>4</v>
      </c>
      <c r="H18">
        <v>39</v>
      </c>
      <c r="I18">
        <v>39</v>
      </c>
      <c r="J18" s="7">
        <v>39</v>
      </c>
      <c r="K18" s="24">
        <v>22</v>
      </c>
      <c r="L18" s="24">
        <v>22</v>
      </c>
      <c r="M18" s="7">
        <v>22</v>
      </c>
      <c r="N18" s="39">
        <f t="shared" si="2"/>
        <v>22</v>
      </c>
      <c r="O18" s="40">
        <f t="shared" si="0"/>
        <v>45067</v>
      </c>
      <c r="P18" s="41">
        <f t="shared" si="1"/>
        <v>45092</v>
      </c>
      <c r="Q18" s="64" t="s">
        <v>337</v>
      </c>
      <c r="R18" s="65" t="s">
        <v>57</v>
      </c>
      <c r="S18" s="70" t="s">
        <v>624</v>
      </c>
    </row>
    <row r="19" spans="1:19">
      <c r="A19" t="s">
        <v>565</v>
      </c>
      <c r="B19" s="21">
        <v>45088</v>
      </c>
      <c r="C19" s="31" t="s">
        <v>555</v>
      </c>
      <c r="D19" s="6">
        <v>3</v>
      </c>
      <c r="H19">
        <v>35</v>
      </c>
      <c r="I19">
        <v>37</v>
      </c>
      <c r="J19" s="7">
        <v>38</v>
      </c>
      <c r="K19" s="24">
        <v>21</v>
      </c>
      <c r="L19" s="24">
        <v>22</v>
      </c>
      <c r="M19" s="7">
        <v>22</v>
      </c>
      <c r="N19" s="39">
        <f t="shared" si="2"/>
        <v>22</v>
      </c>
      <c r="O19" s="40">
        <f t="shared" si="0"/>
        <v>45067</v>
      </c>
      <c r="P19" s="41">
        <f t="shared" si="1"/>
        <v>45092</v>
      </c>
      <c r="Q19" s="64" t="s">
        <v>73</v>
      </c>
      <c r="R19" s="65" t="s">
        <v>57</v>
      </c>
      <c r="S19" s="71" t="s">
        <v>639</v>
      </c>
    </row>
    <row r="20" spans="1:19">
      <c r="A20" t="s">
        <v>566</v>
      </c>
      <c r="B20" s="21">
        <v>45088</v>
      </c>
      <c r="C20" s="31" t="s">
        <v>555</v>
      </c>
      <c r="D20" s="6">
        <v>3</v>
      </c>
      <c r="H20">
        <v>37</v>
      </c>
      <c r="I20">
        <v>38</v>
      </c>
      <c r="J20" s="7">
        <v>38</v>
      </c>
      <c r="K20" s="24">
        <v>22</v>
      </c>
      <c r="L20" s="24">
        <v>22</v>
      </c>
      <c r="M20" s="7">
        <v>22</v>
      </c>
      <c r="N20" s="39">
        <f t="shared" si="2"/>
        <v>22</v>
      </c>
      <c r="O20" s="40">
        <f t="shared" si="0"/>
        <v>45067</v>
      </c>
      <c r="P20" s="41">
        <f t="shared" si="1"/>
        <v>45092</v>
      </c>
      <c r="Q20" s="64" t="s">
        <v>567</v>
      </c>
      <c r="R20" s="65" t="s">
        <v>57</v>
      </c>
      <c r="S20" s="70" t="s">
        <v>625</v>
      </c>
    </row>
    <row r="21" spans="1:18">
      <c r="A21" t="s">
        <v>78</v>
      </c>
      <c r="B21" s="21">
        <v>45088</v>
      </c>
      <c r="C21" s="25" t="s">
        <v>55</v>
      </c>
      <c r="D21" s="6">
        <v>4</v>
      </c>
      <c r="H21">
        <v>38</v>
      </c>
      <c r="I21">
        <v>33</v>
      </c>
      <c r="J21" s="7">
        <v>33</v>
      </c>
      <c r="K21" s="24">
        <v>22</v>
      </c>
      <c r="L21" s="24">
        <v>20</v>
      </c>
      <c r="M21" s="7">
        <v>20</v>
      </c>
      <c r="N21" s="39">
        <f t="shared" si="2"/>
        <v>21</v>
      </c>
      <c r="O21" s="40">
        <f t="shared" si="0"/>
        <v>45068</v>
      </c>
      <c r="P21" s="41">
        <f t="shared" si="1"/>
        <v>45093</v>
      </c>
      <c r="Q21" s="64" t="s">
        <v>60</v>
      </c>
      <c r="R21" s="65" t="s">
        <v>57</v>
      </c>
    </row>
    <row r="22" spans="1:19">
      <c r="A22" t="s">
        <v>97</v>
      </c>
      <c r="B22" s="21">
        <v>45088</v>
      </c>
      <c r="C22" s="30" t="s">
        <v>82</v>
      </c>
      <c r="D22" s="6">
        <v>3</v>
      </c>
      <c r="H22">
        <v>34</v>
      </c>
      <c r="I22">
        <v>34</v>
      </c>
      <c r="J22" s="7">
        <v>38</v>
      </c>
      <c r="K22" s="24">
        <v>20</v>
      </c>
      <c r="L22" s="24">
        <v>20</v>
      </c>
      <c r="M22" s="7">
        <v>22</v>
      </c>
      <c r="N22" s="39">
        <f t="shared" si="2"/>
        <v>21</v>
      </c>
      <c r="O22" s="40">
        <f t="shared" si="0"/>
        <v>45068</v>
      </c>
      <c r="P22" s="41">
        <f t="shared" si="1"/>
        <v>45093</v>
      </c>
      <c r="Q22" s="64" t="s">
        <v>88</v>
      </c>
      <c r="R22" s="65" t="s">
        <v>67</v>
      </c>
      <c r="S22" s="70" t="s">
        <v>625</v>
      </c>
    </row>
    <row r="23" ht="17.45" customHeight="1" spans="1:19">
      <c r="A23" t="s">
        <v>100</v>
      </c>
      <c r="B23" s="21">
        <v>45088</v>
      </c>
      <c r="C23" s="30" t="s">
        <v>82</v>
      </c>
      <c r="D23" s="6">
        <v>4</v>
      </c>
      <c r="H23">
        <v>38</v>
      </c>
      <c r="I23">
        <v>36</v>
      </c>
      <c r="J23" s="7">
        <v>30</v>
      </c>
      <c r="K23" s="24">
        <v>22</v>
      </c>
      <c r="L23" s="24">
        <v>21</v>
      </c>
      <c r="M23" s="7">
        <v>19</v>
      </c>
      <c r="N23" s="39">
        <f t="shared" si="2"/>
        <v>21</v>
      </c>
      <c r="O23" s="40">
        <f t="shared" si="0"/>
        <v>45068</v>
      </c>
      <c r="P23" s="41">
        <f t="shared" si="1"/>
        <v>45093</v>
      </c>
      <c r="Q23" s="64" t="s">
        <v>101</v>
      </c>
      <c r="R23" s="65" t="s">
        <v>71</v>
      </c>
      <c r="S23" s="70" t="s">
        <v>625</v>
      </c>
    </row>
    <row r="24" spans="1:19">
      <c r="A24" t="s">
        <v>118</v>
      </c>
      <c r="B24" s="21">
        <v>45091</v>
      </c>
      <c r="C24" s="31" t="s">
        <v>103</v>
      </c>
      <c r="D24" s="6">
        <v>5</v>
      </c>
      <c r="H24" t="s">
        <v>39</v>
      </c>
      <c r="K24" s="24">
        <v>24</v>
      </c>
      <c r="L24" s="24"/>
      <c r="N24" s="39">
        <v>24</v>
      </c>
      <c r="O24" s="40">
        <f t="shared" si="0"/>
        <v>45068</v>
      </c>
      <c r="P24" s="41">
        <f t="shared" si="1"/>
        <v>45093</v>
      </c>
      <c r="Q24" s="73" t="s">
        <v>112</v>
      </c>
      <c r="R24" s="74" t="s">
        <v>57</v>
      </c>
      <c r="S24" s="72" t="s">
        <v>633</v>
      </c>
    </row>
    <row r="25" spans="1:19">
      <c r="A25" t="s">
        <v>122</v>
      </c>
      <c r="B25" s="21">
        <v>45091</v>
      </c>
      <c r="C25" s="31" t="s">
        <v>103</v>
      </c>
      <c r="D25" s="6">
        <v>5</v>
      </c>
      <c r="H25" t="s">
        <v>39</v>
      </c>
      <c r="K25" s="24">
        <v>24</v>
      </c>
      <c r="L25" s="24"/>
      <c r="N25" s="39">
        <v>24</v>
      </c>
      <c r="O25" s="40">
        <f t="shared" si="0"/>
        <v>45068</v>
      </c>
      <c r="P25" s="41">
        <f t="shared" si="1"/>
        <v>45093</v>
      </c>
      <c r="Q25" s="73" t="s">
        <v>88</v>
      </c>
      <c r="R25" s="74" t="s">
        <v>57</v>
      </c>
      <c r="S25" s="72" t="s">
        <v>633</v>
      </c>
    </row>
    <row r="26" spans="1:19">
      <c r="A26" t="s">
        <v>173</v>
      </c>
      <c r="B26" s="21">
        <v>45091</v>
      </c>
      <c r="C26" s="52" t="s">
        <v>161</v>
      </c>
      <c r="D26" s="6">
        <v>5</v>
      </c>
      <c r="H26">
        <v>43</v>
      </c>
      <c r="I26" t="s">
        <v>39</v>
      </c>
      <c r="K26" s="24">
        <v>23</v>
      </c>
      <c r="L26" s="24">
        <v>24</v>
      </c>
      <c r="M26" s="7">
        <v>24</v>
      </c>
      <c r="N26" s="39">
        <f>ROUND((K26+L26+M26)/3,0)</f>
        <v>24</v>
      </c>
      <c r="O26" s="40">
        <f t="shared" si="0"/>
        <v>45068</v>
      </c>
      <c r="P26" s="41">
        <f t="shared" si="1"/>
        <v>45093</v>
      </c>
      <c r="Q26" s="64" t="s">
        <v>88</v>
      </c>
      <c r="R26" s="65" t="s">
        <v>71</v>
      </c>
      <c r="S26" s="70" t="s">
        <v>625</v>
      </c>
    </row>
    <row r="27" spans="1:19">
      <c r="A27" t="s">
        <v>175</v>
      </c>
      <c r="B27" s="21">
        <v>45091</v>
      </c>
      <c r="C27" s="52" t="s">
        <v>161</v>
      </c>
      <c r="D27" s="6">
        <v>5</v>
      </c>
      <c r="H27" t="s">
        <v>39</v>
      </c>
      <c r="K27" s="24">
        <v>24</v>
      </c>
      <c r="L27" s="24"/>
      <c r="N27" s="39">
        <v>24</v>
      </c>
      <c r="O27" s="40">
        <f t="shared" si="0"/>
        <v>45068</v>
      </c>
      <c r="P27" s="41">
        <f t="shared" si="1"/>
        <v>45093</v>
      </c>
      <c r="Q27" s="64" t="s">
        <v>176</v>
      </c>
      <c r="R27" s="65" t="s">
        <v>71</v>
      </c>
      <c r="S27" s="70" t="s">
        <v>624</v>
      </c>
    </row>
    <row r="28" spans="1:19">
      <c r="A28" t="s">
        <v>219</v>
      </c>
      <c r="B28" s="21">
        <v>45091</v>
      </c>
      <c r="C28" s="52" t="s">
        <v>161</v>
      </c>
      <c r="D28" s="6">
        <v>5</v>
      </c>
      <c r="H28" t="s">
        <v>39</v>
      </c>
      <c r="K28" s="24">
        <v>24</v>
      </c>
      <c r="L28" s="24"/>
      <c r="N28" s="39">
        <v>24</v>
      </c>
      <c r="O28" s="40">
        <f t="shared" si="0"/>
        <v>45068</v>
      </c>
      <c r="P28" s="41">
        <f t="shared" si="1"/>
        <v>45093</v>
      </c>
      <c r="Q28" s="64" t="s">
        <v>88</v>
      </c>
      <c r="R28" s="65" t="s">
        <v>71</v>
      </c>
      <c r="S28" s="70" t="s">
        <v>624</v>
      </c>
    </row>
    <row r="29" spans="1:22">
      <c r="A29" t="s">
        <v>225</v>
      </c>
      <c r="B29" s="21">
        <v>45088</v>
      </c>
      <c r="C29" s="31" t="s">
        <v>222</v>
      </c>
      <c r="D29" s="6">
        <v>5</v>
      </c>
      <c r="H29">
        <v>36</v>
      </c>
      <c r="I29">
        <v>35</v>
      </c>
      <c r="J29" s="7">
        <v>36</v>
      </c>
      <c r="K29" s="24">
        <v>21</v>
      </c>
      <c r="L29" s="24">
        <v>21</v>
      </c>
      <c r="M29" s="7">
        <v>21</v>
      </c>
      <c r="N29" s="39">
        <f>ROUND((K29+L29+M29)/3,0)</f>
        <v>21</v>
      </c>
      <c r="O29" s="40">
        <f t="shared" si="0"/>
        <v>45068</v>
      </c>
      <c r="P29" s="41">
        <f t="shared" si="1"/>
        <v>45093</v>
      </c>
      <c r="Q29" s="64" t="s">
        <v>226</v>
      </c>
      <c r="R29" s="65" t="s">
        <v>57</v>
      </c>
      <c r="S29" s="70" t="s">
        <v>624</v>
      </c>
      <c r="V29" t="s">
        <v>32</v>
      </c>
    </row>
    <row r="30" spans="1:28">
      <c r="A30" t="s">
        <v>259</v>
      </c>
      <c r="B30" s="21">
        <v>45092</v>
      </c>
      <c r="C30" s="52" t="s">
        <v>231</v>
      </c>
      <c r="D30" s="6">
        <v>6</v>
      </c>
      <c r="H30" t="s">
        <v>140</v>
      </c>
      <c r="I30" t="s">
        <v>39</v>
      </c>
      <c r="K30" s="24"/>
      <c r="L30" s="24"/>
      <c r="M30" s="7">
        <v>25</v>
      </c>
      <c r="N30" s="39">
        <v>25</v>
      </c>
      <c r="O30" s="40">
        <f t="shared" si="0"/>
        <v>45068</v>
      </c>
      <c r="P30" s="41">
        <f t="shared" si="1"/>
        <v>45093</v>
      </c>
      <c r="Q30" s="64" t="s">
        <v>136</v>
      </c>
      <c r="R30" s="65" t="s">
        <v>57</v>
      </c>
      <c r="S30" s="70" t="s">
        <v>635</v>
      </c>
      <c r="U30" t="s">
        <v>25</v>
      </c>
      <c r="V30" t="s">
        <v>26</v>
      </c>
      <c r="W30" t="s">
        <v>27</v>
      </c>
      <c r="X30" t="s">
        <v>33</v>
      </c>
      <c r="Y30" t="s">
        <v>34</v>
      </c>
      <c r="Z30" t="s">
        <v>35</v>
      </c>
      <c r="AA30" t="s">
        <v>36</v>
      </c>
      <c r="AB30" t="s">
        <v>37</v>
      </c>
    </row>
    <row r="31" spans="1:28">
      <c r="A31" t="s">
        <v>295</v>
      </c>
      <c r="B31" s="21">
        <v>45092</v>
      </c>
      <c r="C31" s="52" t="s">
        <v>231</v>
      </c>
      <c r="D31" s="6">
        <v>5</v>
      </c>
      <c r="H31" t="s">
        <v>140</v>
      </c>
      <c r="K31" s="24">
        <v>25</v>
      </c>
      <c r="L31" s="24"/>
      <c r="N31" s="39">
        <v>25</v>
      </c>
      <c r="O31" s="40">
        <f t="shared" si="0"/>
        <v>45068</v>
      </c>
      <c r="P31" s="41">
        <f t="shared" si="1"/>
        <v>45093</v>
      </c>
      <c r="Q31" s="64" t="s">
        <v>165</v>
      </c>
      <c r="R31" s="65" t="s">
        <v>57</v>
      </c>
      <c r="S31" s="70" t="s">
        <v>633</v>
      </c>
      <c r="T31" t="s">
        <v>29</v>
      </c>
      <c r="U31">
        <v>1</v>
      </c>
      <c r="V31">
        <v>18</v>
      </c>
      <c r="W31">
        <v>193</v>
      </c>
      <c r="X31">
        <v>111</v>
      </c>
      <c r="Y31">
        <v>35</v>
      </c>
      <c r="Z31">
        <v>34</v>
      </c>
      <c r="AA31">
        <v>8</v>
      </c>
      <c r="AB31">
        <v>3</v>
      </c>
    </row>
    <row r="32" spans="1:19">
      <c r="A32" t="s">
        <v>331</v>
      </c>
      <c r="B32" s="21">
        <v>45089</v>
      </c>
      <c r="C32" s="31" t="s">
        <v>305</v>
      </c>
      <c r="D32" s="6">
        <v>4</v>
      </c>
      <c r="H32">
        <v>37</v>
      </c>
      <c r="I32">
        <v>37</v>
      </c>
      <c r="J32" s="7">
        <v>38</v>
      </c>
      <c r="K32" s="24">
        <v>22</v>
      </c>
      <c r="L32" s="24">
        <v>22</v>
      </c>
      <c r="M32" s="7">
        <v>22</v>
      </c>
      <c r="N32" s="39">
        <f>ROUND((K32+L32+M32)/3,0)</f>
        <v>22</v>
      </c>
      <c r="O32" s="40">
        <f t="shared" si="0"/>
        <v>45068</v>
      </c>
      <c r="P32" s="41">
        <f t="shared" si="1"/>
        <v>45093</v>
      </c>
      <c r="Q32" s="64" t="s">
        <v>330</v>
      </c>
      <c r="R32" s="65" t="s">
        <v>71</v>
      </c>
      <c r="S32" s="71" t="s">
        <v>639</v>
      </c>
    </row>
    <row r="33" spans="1:19">
      <c r="A33" t="s">
        <v>333</v>
      </c>
      <c r="B33" s="21">
        <v>45089</v>
      </c>
      <c r="C33" s="31" t="s">
        <v>305</v>
      </c>
      <c r="D33" s="6">
        <v>8</v>
      </c>
      <c r="G33" s="7" t="s">
        <v>329</v>
      </c>
      <c r="H33">
        <v>37</v>
      </c>
      <c r="I33">
        <v>36</v>
      </c>
      <c r="J33" s="7">
        <v>38</v>
      </c>
      <c r="K33" s="24">
        <v>22</v>
      </c>
      <c r="L33" s="24">
        <v>21</v>
      </c>
      <c r="M33" s="7">
        <v>22</v>
      </c>
      <c r="N33" s="39">
        <f>ROUND((K33+L33+M33)/3,0)</f>
        <v>22</v>
      </c>
      <c r="O33" s="40">
        <f t="shared" si="0"/>
        <v>45068</v>
      </c>
      <c r="P33" s="41">
        <f t="shared" si="1"/>
        <v>45093</v>
      </c>
      <c r="Q33" s="64" t="s">
        <v>321</v>
      </c>
      <c r="R33" s="65" t="s">
        <v>67</v>
      </c>
      <c r="S33" s="70" t="s">
        <v>640</v>
      </c>
    </row>
    <row r="34" spans="1:19">
      <c r="A34" t="s">
        <v>334</v>
      </c>
      <c r="B34" s="21">
        <v>45089</v>
      </c>
      <c r="C34" s="31" t="s">
        <v>305</v>
      </c>
      <c r="D34" s="6">
        <v>4</v>
      </c>
      <c r="H34">
        <v>40</v>
      </c>
      <c r="I34">
        <v>39</v>
      </c>
      <c r="J34" s="7">
        <v>38</v>
      </c>
      <c r="K34" s="24">
        <v>22</v>
      </c>
      <c r="L34" s="24">
        <v>22</v>
      </c>
      <c r="M34" s="7">
        <v>22</v>
      </c>
      <c r="N34" s="39">
        <f>ROUND((K34+L34+M34)/3,0)</f>
        <v>22</v>
      </c>
      <c r="O34" s="40">
        <f t="shared" si="0"/>
        <v>45068</v>
      </c>
      <c r="P34" s="41">
        <f t="shared" si="1"/>
        <v>45093</v>
      </c>
      <c r="Q34" s="64" t="s">
        <v>88</v>
      </c>
      <c r="R34" s="65" t="s">
        <v>67</v>
      </c>
      <c r="S34" s="70" t="s">
        <v>631</v>
      </c>
    </row>
    <row r="35" spans="1:19">
      <c r="A35" t="s">
        <v>335</v>
      </c>
      <c r="B35" s="21">
        <v>45089</v>
      </c>
      <c r="C35" s="31" t="s">
        <v>305</v>
      </c>
      <c r="D35" s="6">
        <v>5</v>
      </c>
      <c r="H35">
        <v>42</v>
      </c>
      <c r="I35">
        <v>38</v>
      </c>
      <c r="J35" s="7">
        <v>38</v>
      </c>
      <c r="K35" s="24">
        <v>23</v>
      </c>
      <c r="L35" s="24">
        <v>22</v>
      </c>
      <c r="M35" s="7">
        <v>22</v>
      </c>
      <c r="N35" s="39">
        <f>ROUND((K35+L35+M35)/3,0)</f>
        <v>22</v>
      </c>
      <c r="O35" s="40">
        <f t="shared" si="0"/>
        <v>45068</v>
      </c>
      <c r="P35" s="41">
        <f t="shared" si="1"/>
        <v>45093</v>
      </c>
      <c r="Q35" s="64" t="s">
        <v>88</v>
      </c>
      <c r="R35" s="65" t="s">
        <v>67</v>
      </c>
      <c r="S35" s="70" t="s">
        <v>633</v>
      </c>
    </row>
    <row r="36" spans="1:19">
      <c r="A36" s="63" t="s">
        <v>446</v>
      </c>
      <c r="B36" s="21">
        <v>45091</v>
      </c>
      <c r="C36" s="31" t="s">
        <v>431</v>
      </c>
      <c r="D36" s="6">
        <v>5</v>
      </c>
      <c r="H36" t="s">
        <v>39</v>
      </c>
      <c r="I36" t="s">
        <v>39</v>
      </c>
      <c r="K36" s="24"/>
      <c r="L36" s="24">
        <v>24</v>
      </c>
      <c r="N36" s="39">
        <v>24</v>
      </c>
      <c r="O36" s="40">
        <f t="shared" si="0"/>
        <v>45068</v>
      </c>
      <c r="P36" s="41">
        <f t="shared" si="1"/>
        <v>45093</v>
      </c>
      <c r="Q36" s="64" t="s">
        <v>60</v>
      </c>
      <c r="R36" s="65" t="s">
        <v>57</v>
      </c>
      <c r="S36" s="70" t="s">
        <v>640</v>
      </c>
    </row>
    <row r="37" spans="1:19">
      <c r="A37" s="63" t="s">
        <v>487</v>
      </c>
      <c r="B37" s="21">
        <v>45091</v>
      </c>
      <c r="C37" s="31" t="s">
        <v>431</v>
      </c>
      <c r="D37" s="6">
        <v>4</v>
      </c>
      <c r="H37" t="s">
        <v>39</v>
      </c>
      <c r="K37" s="24"/>
      <c r="L37" s="24"/>
      <c r="M37" s="7">
        <v>24</v>
      </c>
      <c r="N37" s="39">
        <v>24</v>
      </c>
      <c r="O37" s="40">
        <f t="shared" si="0"/>
        <v>45068</v>
      </c>
      <c r="P37" s="41">
        <f t="shared" si="1"/>
        <v>45093</v>
      </c>
      <c r="Q37" s="64" t="s">
        <v>73</v>
      </c>
      <c r="R37" s="65" t="s">
        <v>57</v>
      </c>
      <c r="S37" s="70" t="s">
        <v>631</v>
      </c>
    </row>
    <row r="38" spans="1:19">
      <c r="A38" t="s">
        <v>521</v>
      </c>
      <c r="B38" s="21">
        <v>45091</v>
      </c>
      <c r="C38" s="52" t="s">
        <v>489</v>
      </c>
      <c r="D38" s="6">
        <v>5</v>
      </c>
      <c r="E38" t="s">
        <v>39</v>
      </c>
      <c r="K38" s="24"/>
      <c r="L38" s="24"/>
      <c r="M38" s="7">
        <v>24</v>
      </c>
      <c r="N38" s="39">
        <v>24</v>
      </c>
      <c r="O38" s="40">
        <f t="shared" si="0"/>
        <v>45068</v>
      </c>
      <c r="P38" s="41">
        <f t="shared" si="1"/>
        <v>45093</v>
      </c>
      <c r="Q38" s="64" t="s">
        <v>491</v>
      </c>
      <c r="R38" s="65" t="s">
        <v>71</v>
      </c>
      <c r="S38" s="70" t="s">
        <v>625</v>
      </c>
    </row>
    <row r="39" spans="1:19">
      <c r="A39" t="s">
        <v>548</v>
      </c>
      <c r="B39" s="21">
        <v>45091</v>
      </c>
      <c r="C39" s="31" t="s">
        <v>529</v>
      </c>
      <c r="D39" s="6">
        <v>5</v>
      </c>
      <c r="H39" t="s">
        <v>39</v>
      </c>
      <c r="K39" s="24"/>
      <c r="L39" s="24"/>
      <c r="M39" s="7">
        <v>24</v>
      </c>
      <c r="N39" s="39">
        <v>24</v>
      </c>
      <c r="O39" s="40">
        <f t="shared" si="0"/>
        <v>45068</v>
      </c>
      <c r="P39" s="41">
        <f t="shared" si="1"/>
        <v>45093</v>
      </c>
      <c r="Q39" s="64" t="s">
        <v>549</v>
      </c>
      <c r="R39" s="65" t="s">
        <v>71</v>
      </c>
      <c r="S39" s="70" t="s">
        <v>624</v>
      </c>
    </row>
    <row r="40" spans="1:19">
      <c r="A40" t="s">
        <v>556</v>
      </c>
      <c r="B40" s="21">
        <v>45088</v>
      </c>
      <c r="C40" s="31" t="s">
        <v>555</v>
      </c>
      <c r="D40" s="6">
        <v>5</v>
      </c>
      <c r="H40">
        <v>39</v>
      </c>
      <c r="I40">
        <v>35</v>
      </c>
      <c r="J40" s="7">
        <v>36</v>
      </c>
      <c r="K40" s="24">
        <v>22</v>
      </c>
      <c r="L40" s="24">
        <v>21</v>
      </c>
      <c r="M40" s="7">
        <v>21</v>
      </c>
      <c r="N40" s="39">
        <f>ROUND((K40+L40+M40)/3,0)</f>
        <v>21</v>
      </c>
      <c r="O40" s="40">
        <f t="shared" si="0"/>
        <v>45068</v>
      </c>
      <c r="P40" s="41">
        <f t="shared" si="1"/>
        <v>45093</v>
      </c>
      <c r="Q40" s="64" t="s">
        <v>337</v>
      </c>
      <c r="R40" s="65" t="s">
        <v>57</v>
      </c>
      <c r="S40" s="70" t="s">
        <v>625</v>
      </c>
    </row>
    <row r="41" spans="1:19">
      <c r="A41" t="s">
        <v>570</v>
      </c>
      <c r="B41" s="21">
        <v>45088</v>
      </c>
      <c r="C41" s="31" t="s">
        <v>555</v>
      </c>
      <c r="D41" s="6">
        <v>3</v>
      </c>
      <c r="H41">
        <v>34</v>
      </c>
      <c r="I41">
        <v>34</v>
      </c>
      <c r="J41" s="7">
        <v>37</v>
      </c>
      <c r="K41" s="24">
        <v>20</v>
      </c>
      <c r="L41" s="24">
        <v>20</v>
      </c>
      <c r="M41" s="7">
        <v>22</v>
      </c>
      <c r="N41" s="39">
        <f>ROUND((K41+L41+M41)/3,0)</f>
        <v>21</v>
      </c>
      <c r="O41" s="40">
        <f t="shared" si="0"/>
        <v>45068</v>
      </c>
      <c r="P41" s="41">
        <f t="shared" si="1"/>
        <v>45093</v>
      </c>
      <c r="Q41" s="64" t="s">
        <v>571</v>
      </c>
      <c r="R41" s="65" t="s">
        <v>57</v>
      </c>
      <c r="S41" s="70" t="s">
        <v>625</v>
      </c>
    </row>
    <row r="42" spans="1:19">
      <c r="A42" t="s">
        <v>574</v>
      </c>
      <c r="B42" s="21">
        <v>45088</v>
      </c>
      <c r="C42" s="31" t="s">
        <v>575</v>
      </c>
      <c r="D42" s="6">
        <v>3</v>
      </c>
      <c r="H42">
        <v>36</v>
      </c>
      <c r="I42">
        <v>37</v>
      </c>
      <c r="J42" s="7">
        <v>34</v>
      </c>
      <c r="K42" s="24">
        <v>21</v>
      </c>
      <c r="L42" s="24">
        <v>22</v>
      </c>
      <c r="M42" s="7">
        <v>20</v>
      </c>
      <c r="N42" s="39">
        <f>ROUND((K42+L42+M42)/3,0)</f>
        <v>21</v>
      </c>
      <c r="O42" s="40">
        <f t="shared" si="0"/>
        <v>45068</v>
      </c>
      <c r="P42" s="41">
        <f t="shared" si="1"/>
        <v>45093</v>
      </c>
      <c r="Q42" s="64" t="s">
        <v>165</v>
      </c>
      <c r="R42" s="65" t="s">
        <v>57</v>
      </c>
      <c r="S42" s="70" t="s">
        <v>625</v>
      </c>
    </row>
    <row r="43" spans="1:19">
      <c r="A43" t="s">
        <v>576</v>
      </c>
      <c r="B43" s="21">
        <v>45088</v>
      </c>
      <c r="C43" s="31" t="s">
        <v>575</v>
      </c>
      <c r="D43" s="6">
        <v>4</v>
      </c>
      <c r="H43">
        <v>36</v>
      </c>
      <c r="I43">
        <v>40</v>
      </c>
      <c r="J43" s="7">
        <v>34</v>
      </c>
      <c r="K43" s="24">
        <v>21</v>
      </c>
      <c r="L43" s="24">
        <v>22</v>
      </c>
      <c r="M43" s="7">
        <v>20</v>
      </c>
      <c r="N43" s="39">
        <f>ROUND((K43+L43+M43)/3,0)</f>
        <v>21</v>
      </c>
      <c r="O43" s="40">
        <f t="shared" si="0"/>
        <v>45068</v>
      </c>
      <c r="P43" s="41">
        <f t="shared" si="1"/>
        <v>45093</v>
      </c>
      <c r="Q43" s="64" t="s">
        <v>577</v>
      </c>
      <c r="R43" s="65" t="s">
        <v>57</v>
      </c>
      <c r="S43" s="70" t="s">
        <v>624</v>
      </c>
    </row>
    <row r="44" spans="1:19">
      <c r="A44" t="s">
        <v>580</v>
      </c>
      <c r="B44" s="21">
        <v>45088</v>
      </c>
      <c r="C44" s="31" t="s">
        <v>575</v>
      </c>
      <c r="D44" s="6">
        <v>4</v>
      </c>
      <c r="H44">
        <v>34</v>
      </c>
      <c r="I44">
        <v>38</v>
      </c>
      <c r="J44" s="7">
        <v>36</v>
      </c>
      <c r="K44" s="24">
        <v>20</v>
      </c>
      <c r="L44" s="24">
        <v>22</v>
      </c>
      <c r="M44" s="7">
        <v>21</v>
      </c>
      <c r="N44" s="39">
        <f>ROUND((K44+L44+M44)/3,0)</f>
        <v>21</v>
      </c>
      <c r="O44" s="40">
        <f t="shared" si="0"/>
        <v>45068</v>
      </c>
      <c r="P44" s="41">
        <f t="shared" si="1"/>
        <v>45093</v>
      </c>
      <c r="Q44" s="64" t="s">
        <v>573</v>
      </c>
      <c r="R44" s="65" t="s">
        <v>57</v>
      </c>
      <c r="S44" s="70" t="s">
        <v>625</v>
      </c>
    </row>
    <row r="45" spans="1:19">
      <c r="A45" t="s">
        <v>617</v>
      </c>
      <c r="B45" s="21">
        <v>45091</v>
      </c>
      <c r="C45" s="66" t="s">
        <v>582</v>
      </c>
      <c r="D45" s="6">
        <v>6</v>
      </c>
      <c r="H45">
        <v>36</v>
      </c>
      <c r="I45" t="s">
        <v>39</v>
      </c>
      <c r="J45" s="7" t="s">
        <v>39</v>
      </c>
      <c r="K45" s="24">
        <v>24</v>
      </c>
      <c r="N45" s="8">
        <v>24</v>
      </c>
      <c r="O45" s="40">
        <f t="shared" si="0"/>
        <v>45068</v>
      </c>
      <c r="P45" s="41">
        <f t="shared" si="1"/>
        <v>45093</v>
      </c>
      <c r="Q45" s="64" t="s">
        <v>613</v>
      </c>
      <c r="R45" s="65" t="s">
        <v>71</v>
      </c>
      <c r="S45" s="70" t="s">
        <v>631</v>
      </c>
    </row>
    <row r="46" spans="1:18">
      <c r="A46" t="s">
        <v>81</v>
      </c>
      <c r="B46" s="21">
        <v>45088</v>
      </c>
      <c r="C46" s="30" t="s">
        <v>82</v>
      </c>
      <c r="D46" s="6">
        <v>5</v>
      </c>
      <c r="H46">
        <v>34</v>
      </c>
      <c r="I46">
        <v>31</v>
      </c>
      <c r="J46" s="7">
        <v>34</v>
      </c>
      <c r="K46" s="24">
        <v>20</v>
      </c>
      <c r="L46" s="24">
        <v>19</v>
      </c>
      <c r="M46" s="7">
        <v>20</v>
      </c>
      <c r="N46" s="39">
        <f t="shared" ref="N46:N54" si="3">ROUND((K46+L46+M46)/3,0)</f>
        <v>20</v>
      </c>
      <c r="O46" s="40">
        <f t="shared" si="0"/>
        <v>45069</v>
      </c>
      <c r="P46" s="41">
        <f t="shared" si="1"/>
        <v>45094</v>
      </c>
      <c r="Q46" s="64" t="s">
        <v>83</v>
      </c>
      <c r="R46" s="65" t="s">
        <v>71</v>
      </c>
    </row>
    <row r="47" spans="1:19">
      <c r="A47" t="s">
        <v>89</v>
      </c>
      <c r="B47" s="21">
        <v>45088</v>
      </c>
      <c r="C47" s="30" t="s">
        <v>82</v>
      </c>
      <c r="D47" s="6">
        <v>3</v>
      </c>
      <c r="H47">
        <v>36</v>
      </c>
      <c r="I47">
        <v>32</v>
      </c>
      <c r="J47" s="7">
        <v>33</v>
      </c>
      <c r="K47" s="24">
        <v>21</v>
      </c>
      <c r="L47" s="24">
        <v>19</v>
      </c>
      <c r="M47" s="7">
        <v>20</v>
      </c>
      <c r="N47" s="39">
        <f t="shared" si="3"/>
        <v>20</v>
      </c>
      <c r="O47" s="40">
        <f t="shared" si="0"/>
        <v>45069</v>
      </c>
      <c r="P47" s="41">
        <f t="shared" si="1"/>
        <v>45094</v>
      </c>
      <c r="Q47" s="64" t="s">
        <v>88</v>
      </c>
      <c r="R47" s="65" t="s">
        <v>67</v>
      </c>
      <c r="S47" s="70" t="s">
        <v>625</v>
      </c>
    </row>
    <row r="48" spans="1:20">
      <c r="A48" t="s">
        <v>90</v>
      </c>
      <c r="B48" s="21">
        <v>45088</v>
      </c>
      <c r="C48" s="30" t="s">
        <v>82</v>
      </c>
      <c r="D48" s="6">
        <v>4</v>
      </c>
      <c r="H48">
        <v>32</v>
      </c>
      <c r="I48">
        <v>34</v>
      </c>
      <c r="J48" s="7">
        <v>35</v>
      </c>
      <c r="K48" s="24">
        <v>19</v>
      </c>
      <c r="L48" s="24">
        <v>20</v>
      </c>
      <c r="M48" s="7">
        <v>21</v>
      </c>
      <c r="N48" s="39">
        <f t="shared" si="3"/>
        <v>20</v>
      </c>
      <c r="O48" s="40">
        <f t="shared" si="0"/>
        <v>45069</v>
      </c>
      <c r="P48" s="41">
        <f t="shared" si="1"/>
        <v>45094</v>
      </c>
      <c r="Q48" s="64" t="s">
        <v>91</v>
      </c>
      <c r="R48" s="65" t="s">
        <v>67</v>
      </c>
      <c r="S48" s="70" t="s">
        <v>624</v>
      </c>
      <c r="T48" t="s">
        <v>29</v>
      </c>
    </row>
    <row r="49" spans="1:28">
      <c r="A49" t="s">
        <v>95</v>
      </c>
      <c r="B49" s="21">
        <v>45088</v>
      </c>
      <c r="C49" s="30" t="s">
        <v>82</v>
      </c>
      <c r="D49" s="6">
        <v>6</v>
      </c>
      <c r="H49">
        <v>33</v>
      </c>
      <c r="I49">
        <v>30</v>
      </c>
      <c r="J49" s="7">
        <v>34</v>
      </c>
      <c r="K49" s="24">
        <v>20</v>
      </c>
      <c r="L49" s="24">
        <v>19</v>
      </c>
      <c r="M49" s="7">
        <v>20</v>
      </c>
      <c r="N49" s="39">
        <f t="shared" si="3"/>
        <v>20</v>
      </c>
      <c r="O49" s="40">
        <f t="shared" si="0"/>
        <v>45069</v>
      </c>
      <c r="P49" s="41">
        <f t="shared" si="1"/>
        <v>45094</v>
      </c>
      <c r="Q49" s="64" t="s">
        <v>96</v>
      </c>
      <c r="R49" s="65" t="s">
        <v>67</v>
      </c>
      <c r="S49" s="70" t="s">
        <v>635</v>
      </c>
      <c r="U49" t="s">
        <v>25</v>
      </c>
      <c r="V49" t="s">
        <v>26</v>
      </c>
      <c r="W49" t="s">
        <v>27</v>
      </c>
      <c r="X49" t="s">
        <v>33</v>
      </c>
      <c r="Y49" t="s">
        <v>34</v>
      </c>
      <c r="Z49" t="s">
        <v>35</v>
      </c>
      <c r="AA49" t="s">
        <v>36</v>
      </c>
      <c r="AB49" t="s">
        <v>37</v>
      </c>
    </row>
    <row r="50" spans="1:29">
      <c r="A50" t="s">
        <v>110</v>
      </c>
      <c r="B50" s="21">
        <v>45091</v>
      </c>
      <c r="C50" s="31" t="s">
        <v>103</v>
      </c>
      <c r="D50" s="6">
        <v>5</v>
      </c>
      <c r="H50">
        <v>37</v>
      </c>
      <c r="I50" t="s">
        <v>39</v>
      </c>
      <c r="K50" s="24">
        <v>22</v>
      </c>
      <c r="L50" s="24">
        <v>24</v>
      </c>
      <c r="M50" s="7">
        <v>24</v>
      </c>
      <c r="N50" s="39">
        <f t="shared" si="3"/>
        <v>23</v>
      </c>
      <c r="O50" s="40">
        <f t="shared" si="0"/>
        <v>45069</v>
      </c>
      <c r="P50" s="41">
        <f t="shared" si="1"/>
        <v>45094</v>
      </c>
      <c r="Q50" s="64" t="s">
        <v>109</v>
      </c>
      <c r="R50" s="65" t="s">
        <v>57</v>
      </c>
      <c r="S50" s="70" t="s">
        <v>633</v>
      </c>
      <c r="T50">
        <v>2021</v>
      </c>
      <c r="V50">
        <v>42</v>
      </c>
      <c r="W50">
        <v>117</v>
      </c>
      <c r="X50">
        <v>34</v>
      </c>
      <c r="Y50">
        <v>96</v>
      </c>
      <c r="Z50">
        <v>50</v>
      </c>
      <c r="AA50">
        <v>30</v>
      </c>
      <c r="AC50">
        <f>SUM(V50:AA50)</f>
        <v>369</v>
      </c>
    </row>
    <row r="51" spans="1:29">
      <c r="A51" t="s">
        <v>164</v>
      </c>
      <c r="B51" s="21">
        <v>45091</v>
      </c>
      <c r="C51" s="52" t="s">
        <v>161</v>
      </c>
      <c r="D51" s="6">
        <v>5</v>
      </c>
      <c r="H51">
        <v>41</v>
      </c>
      <c r="I51">
        <v>37</v>
      </c>
      <c r="J51" s="7">
        <v>42</v>
      </c>
      <c r="K51" s="24">
        <v>23</v>
      </c>
      <c r="L51" s="24">
        <v>22</v>
      </c>
      <c r="M51" s="7">
        <v>23</v>
      </c>
      <c r="N51" s="39">
        <f t="shared" si="3"/>
        <v>23</v>
      </c>
      <c r="O51" s="40">
        <f t="shared" si="0"/>
        <v>45069</v>
      </c>
      <c r="P51" s="41">
        <f t="shared" si="1"/>
        <v>45094</v>
      </c>
      <c r="Q51" s="64" t="s">
        <v>165</v>
      </c>
      <c r="R51" s="65" t="s">
        <v>57</v>
      </c>
      <c r="S51" s="70" t="s">
        <v>625</v>
      </c>
      <c r="T51">
        <v>2022</v>
      </c>
      <c r="V51">
        <v>20</v>
      </c>
      <c r="W51">
        <v>107</v>
      </c>
      <c r="X51">
        <v>39</v>
      </c>
      <c r="Y51">
        <v>96</v>
      </c>
      <c r="Z51">
        <v>63</v>
      </c>
      <c r="AA51">
        <v>48</v>
      </c>
      <c r="AB51">
        <v>1</v>
      </c>
      <c r="AC51">
        <f>SUM(V51:AB51)</f>
        <v>374</v>
      </c>
    </row>
    <row r="52" spans="1:29">
      <c r="A52" t="s">
        <v>200</v>
      </c>
      <c r="B52" s="21">
        <v>45091</v>
      </c>
      <c r="C52" s="52" t="s">
        <v>161</v>
      </c>
      <c r="D52" s="6">
        <v>6</v>
      </c>
      <c r="H52">
        <v>38</v>
      </c>
      <c r="I52" t="s">
        <v>39</v>
      </c>
      <c r="J52" s="7" t="s">
        <v>39</v>
      </c>
      <c r="K52" s="24">
        <v>22</v>
      </c>
      <c r="L52" s="24">
        <v>24</v>
      </c>
      <c r="M52" s="7">
        <v>24</v>
      </c>
      <c r="N52" s="39">
        <f t="shared" si="3"/>
        <v>23</v>
      </c>
      <c r="O52" s="40">
        <f t="shared" si="0"/>
        <v>45069</v>
      </c>
      <c r="P52" s="41">
        <f t="shared" si="1"/>
        <v>45094</v>
      </c>
      <c r="Q52" s="64" t="s">
        <v>201</v>
      </c>
      <c r="R52" s="65" t="s">
        <v>57</v>
      </c>
      <c r="S52" s="70" t="s">
        <v>635</v>
      </c>
      <c r="T52">
        <v>2023</v>
      </c>
      <c r="U52">
        <v>1</v>
      </c>
      <c r="V52">
        <v>18</v>
      </c>
      <c r="W52">
        <v>193</v>
      </c>
      <c r="X52">
        <v>111</v>
      </c>
      <c r="Y52">
        <v>35</v>
      </c>
      <c r="Z52">
        <v>34</v>
      </c>
      <c r="AA52">
        <v>8</v>
      </c>
      <c r="AB52">
        <v>3</v>
      </c>
      <c r="AC52">
        <f>SUM(U52:AB52)</f>
        <v>403</v>
      </c>
    </row>
    <row r="53" spans="1:19">
      <c r="A53" t="s">
        <v>202</v>
      </c>
      <c r="B53" s="21">
        <v>45091</v>
      </c>
      <c r="C53" s="52" t="s">
        <v>161</v>
      </c>
      <c r="D53" s="6">
        <v>4</v>
      </c>
      <c r="H53">
        <v>37</v>
      </c>
      <c r="I53" t="s">
        <v>39</v>
      </c>
      <c r="J53" s="7">
        <v>44</v>
      </c>
      <c r="K53" s="24">
        <v>22</v>
      </c>
      <c r="L53" s="24">
        <v>24</v>
      </c>
      <c r="M53" s="7">
        <v>23</v>
      </c>
      <c r="N53" s="39">
        <f t="shared" si="3"/>
        <v>23</v>
      </c>
      <c r="O53" s="40">
        <f t="shared" si="0"/>
        <v>45069</v>
      </c>
      <c r="P53" s="41">
        <f t="shared" si="1"/>
        <v>45094</v>
      </c>
      <c r="Q53" s="64" t="s">
        <v>88</v>
      </c>
      <c r="R53" s="65" t="s">
        <v>57</v>
      </c>
      <c r="S53" s="70" t="s">
        <v>625</v>
      </c>
    </row>
    <row r="54" spans="1:19">
      <c r="A54" t="s">
        <v>227</v>
      </c>
      <c r="B54" s="21">
        <v>45088</v>
      </c>
      <c r="C54" s="31" t="s">
        <v>222</v>
      </c>
      <c r="D54" s="6">
        <v>5</v>
      </c>
      <c r="H54">
        <v>32</v>
      </c>
      <c r="I54">
        <v>35</v>
      </c>
      <c r="J54" s="7">
        <v>35</v>
      </c>
      <c r="K54" s="24">
        <v>19</v>
      </c>
      <c r="L54" s="24">
        <v>21</v>
      </c>
      <c r="M54" s="7">
        <v>21</v>
      </c>
      <c r="N54" s="39">
        <f t="shared" si="3"/>
        <v>20</v>
      </c>
      <c r="O54" s="40">
        <f t="shared" si="0"/>
        <v>45069</v>
      </c>
      <c r="P54" s="41">
        <f t="shared" si="1"/>
        <v>45094</v>
      </c>
      <c r="Q54" s="64" t="s">
        <v>60</v>
      </c>
      <c r="R54" s="65" t="s">
        <v>57</v>
      </c>
      <c r="S54" s="70" t="s">
        <v>633</v>
      </c>
    </row>
    <row r="55" spans="1:19">
      <c r="A55" t="s">
        <v>252</v>
      </c>
      <c r="B55" s="21">
        <v>45092</v>
      </c>
      <c r="C55" s="52" t="s">
        <v>231</v>
      </c>
      <c r="D55" s="6">
        <v>4</v>
      </c>
      <c r="H55" t="s">
        <v>39</v>
      </c>
      <c r="K55" s="24">
        <v>24</v>
      </c>
      <c r="L55" s="24"/>
      <c r="N55" s="39">
        <v>24</v>
      </c>
      <c r="O55" s="40">
        <f t="shared" si="0"/>
        <v>45069</v>
      </c>
      <c r="P55" s="41">
        <f t="shared" si="1"/>
        <v>45094</v>
      </c>
      <c r="Q55" s="64" t="s">
        <v>88</v>
      </c>
      <c r="R55" s="65" t="s">
        <v>71</v>
      </c>
      <c r="S55" s="70" t="s">
        <v>625</v>
      </c>
    </row>
    <row r="56" spans="1:19">
      <c r="A56" t="s">
        <v>264</v>
      </c>
      <c r="B56" s="21">
        <v>45092</v>
      </c>
      <c r="C56" s="52" t="s">
        <v>231</v>
      </c>
      <c r="D56" s="6">
        <v>8</v>
      </c>
      <c r="H56" t="s">
        <v>39</v>
      </c>
      <c r="K56" s="24">
        <v>24</v>
      </c>
      <c r="L56" s="24"/>
      <c r="N56" s="39">
        <v>24</v>
      </c>
      <c r="O56" s="40">
        <f t="shared" si="0"/>
        <v>45069</v>
      </c>
      <c r="P56" s="41">
        <f t="shared" si="1"/>
        <v>45094</v>
      </c>
      <c r="Q56" s="64" t="s">
        <v>265</v>
      </c>
      <c r="R56" s="65" t="s">
        <v>57</v>
      </c>
      <c r="S56" s="70" t="s">
        <v>649</v>
      </c>
    </row>
    <row r="57" spans="1:19">
      <c r="A57" t="s">
        <v>287</v>
      </c>
      <c r="B57" s="21">
        <v>45092</v>
      </c>
      <c r="C57" s="52" t="s">
        <v>231</v>
      </c>
      <c r="D57" s="6">
        <v>4</v>
      </c>
      <c r="H57" t="s">
        <v>39</v>
      </c>
      <c r="K57" s="24">
        <v>24</v>
      </c>
      <c r="L57" s="24"/>
      <c r="N57" s="39">
        <v>24</v>
      </c>
      <c r="O57" s="40">
        <f t="shared" si="0"/>
        <v>45069</v>
      </c>
      <c r="P57" s="41">
        <f t="shared" si="1"/>
        <v>45094</v>
      </c>
      <c r="Q57" s="64" t="s">
        <v>288</v>
      </c>
      <c r="R57" s="65" t="s">
        <v>71</v>
      </c>
      <c r="S57" s="70" t="s">
        <v>631</v>
      </c>
    </row>
    <row r="58" spans="1:23">
      <c r="A58" t="s">
        <v>309</v>
      </c>
      <c r="B58" s="21">
        <v>45089</v>
      </c>
      <c r="C58" s="31" t="s">
        <v>305</v>
      </c>
      <c r="D58" s="6">
        <v>3</v>
      </c>
      <c r="H58">
        <v>34</v>
      </c>
      <c r="I58">
        <v>38</v>
      </c>
      <c r="J58" s="7">
        <v>37</v>
      </c>
      <c r="K58" s="24">
        <v>20</v>
      </c>
      <c r="L58" s="24">
        <v>22</v>
      </c>
      <c r="M58" s="7">
        <v>22</v>
      </c>
      <c r="N58" s="39">
        <f t="shared" ref="N58:N63" si="4">ROUND((K58+L58+M58)/3,0)</f>
        <v>21</v>
      </c>
      <c r="O58" s="40">
        <f t="shared" si="0"/>
        <v>45069</v>
      </c>
      <c r="P58" s="41">
        <f t="shared" si="1"/>
        <v>45094</v>
      </c>
      <c r="Q58" s="64" t="s">
        <v>307</v>
      </c>
      <c r="R58" s="65" t="s">
        <v>67</v>
      </c>
      <c r="S58" s="70" t="s">
        <v>625</v>
      </c>
      <c r="T58" s="4"/>
      <c r="U58" s="4"/>
      <c r="V58" s="4"/>
      <c r="W58" s="4"/>
    </row>
    <row r="59" spans="1:19">
      <c r="A59" t="s">
        <v>313</v>
      </c>
      <c r="B59" s="21">
        <v>45089</v>
      </c>
      <c r="C59" s="31" t="s">
        <v>305</v>
      </c>
      <c r="D59" s="6">
        <v>5</v>
      </c>
      <c r="H59">
        <v>32</v>
      </c>
      <c r="I59">
        <v>37</v>
      </c>
      <c r="J59" s="7">
        <v>38</v>
      </c>
      <c r="K59" s="24">
        <v>19</v>
      </c>
      <c r="L59" s="24">
        <v>22</v>
      </c>
      <c r="M59" s="7">
        <v>22</v>
      </c>
      <c r="N59" s="39">
        <f t="shared" si="4"/>
        <v>21</v>
      </c>
      <c r="O59" s="40">
        <f t="shared" si="0"/>
        <v>45069</v>
      </c>
      <c r="P59" s="41">
        <f t="shared" si="1"/>
        <v>45094</v>
      </c>
      <c r="Q59" s="64" t="s">
        <v>307</v>
      </c>
      <c r="R59" s="65" t="s">
        <v>71</v>
      </c>
      <c r="S59" s="70" t="s">
        <v>633</v>
      </c>
    </row>
    <row r="60" spans="1:18">
      <c r="A60" t="s">
        <v>322</v>
      </c>
      <c r="B60" s="21">
        <v>45089</v>
      </c>
      <c r="C60" s="31" t="s">
        <v>305</v>
      </c>
      <c r="D60" s="6">
        <v>8</v>
      </c>
      <c r="G60" s="7" t="s">
        <v>323</v>
      </c>
      <c r="H60">
        <v>38</v>
      </c>
      <c r="I60">
        <v>38</v>
      </c>
      <c r="J60" s="7">
        <v>34</v>
      </c>
      <c r="K60" s="24">
        <v>22</v>
      </c>
      <c r="L60" s="24">
        <v>22</v>
      </c>
      <c r="M60" s="7">
        <v>20</v>
      </c>
      <c r="N60" s="39">
        <f t="shared" si="4"/>
        <v>21</v>
      </c>
      <c r="O60" s="40">
        <f t="shared" si="0"/>
        <v>45069</v>
      </c>
      <c r="P60" s="41">
        <f t="shared" si="1"/>
        <v>45094</v>
      </c>
      <c r="Q60" s="64" t="s">
        <v>324</v>
      </c>
      <c r="R60" s="65" t="s">
        <v>67</v>
      </c>
    </row>
    <row r="61" spans="1:19">
      <c r="A61" t="s">
        <v>341</v>
      </c>
      <c r="B61" s="21">
        <v>45089</v>
      </c>
      <c r="C61" s="31" t="s">
        <v>305</v>
      </c>
      <c r="D61" s="6">
        <v>5</v>
      </c>
      <c r="H61">
        <v>34</v>
      </c>
      <c r="I61">
        <v>34</v>
      </c>
      <c r="J61" s="7">
        <v>38</v>
      </c>
      <c r="K61" s="24">
        <v>20</v>
      </c>
      <c r="L61" s="24">
        <v>20</v>
      </c>
      <c r="M61" s="7">
        <v>22</v>
      </c>
      <c r="N61" s="39">
        <f t="shared" si="4"/>
        <v>21</v>
      </c>
      <c r="O61" s="40">
        <f t="shared" si="0"/>
        <v>45069</v>
      </c>
      <c r="P61" s="41">
        <f t="shared" si="1"/>
        <v>45094</v>
      </c>
      <c r="Q61" s="64" t="s">
        <v>342</v>
      </c>
      <c r="R61" s="65" t="s">
        <v>57</v>
      </c>
      <c r="S61" s="70" t="s">
        <v>633</v>
      </c>
    </row>
    <row r="62" spans="1:19">
      <c r="A62" t="s">
        <v>350</v>
      </c>
      <c r="B62" s="21">
        <v>45089</v>
      </c>
      <c r="C62" s="31" t="s">
        <v>344</v>
      </c>
      <c r="D62" s="6">
        <v>6</v>
      </c>
      <c r="H62">
        <v>38</v>
      </c>
      <c r="I62">
        <v>36</v>
      </c>
      <c r="J62" s="7">
        <v>36</v>
      </c>
      <c r="K62" s="24">
        <v>22</v>
      </c>
      <c r="L62" s="24">
        <v>21</v>
      </c>
      <c r="M62" s="7">
        <v>21</v>
      </c>
      <c r="N62" s="39">
        <f t="shared" si="4"/>
        <v>21</v>
      </c>
      <c r="O62" s="40">
        <f t="shared" si="0"/>
        <v>45069</v>
      </c>
      <c r="P62" s="41">
        <f t="shared" si="1"/>
        <v>45094</v>
      </c>
      <c r="Q62" s="64" t="s">
        <v>261</v>
      </c>
      <c r="R62" s="65" t="s">
        <v>57</v>
      </c>
      <c r="S62" s="70" t="s">
        <v>624</v>
      </c>
    </row>
    <row r="63" spans="1:19">
      <c r="A63" t="s">
        <v>370</v>
      </c>
      <c r="B63" s="21">
        <v>45092</v>
      </c>
      <c r="C63" s="31" t="s">
        <v>356</v>
      </c>
      <c r="D63" s="6">
        <v>6</v>
      </c>
      <c r="H63">
        <v>41</v>
      </c>
      <c r="I63" t="s">
        <v>39</v>
      </c>
      <c r="K63" s="24">
        <v>23</v>
      </c>
      <c r="L63" s="24">
        <v>24</v>
      </c>
      <c r="M63" s="7">
        <v>24</v>
      </c>
      <c r="N63" s="39">
        <f t="shared" si="4"/>
        <v>24</v>
      </c>
      <c r="O63" s="40">
        <f t="shared" si="0"/>
        <v>45069</v>
      </c>
      <c r="P63" s="41">
        <f t="shared" si="1"/>
        <v>45094</v>
      </c>
      <c r="Q63" s="64" t="s">
        <v>371</v>
      </c>
      <c r="R63" s="65" t="s">
        <v>71</v>
      </c>
      <c r="S63" s="70" t="s">
        <v>633</v>
      </c>
    </row>
    <row r="64" spans="1:19">
      <c r="A64" t="s">
        <v>377</v>
      </c>
      <c r="B64" s="21">
        <v>45092</v>
      </c>
      <c r="C64" s="31" t="s">
        <v>356</v>
      </c>
      <c r="D64" s="6">
        <v>4</v>
      </c>
      <c r="H64" s="24">
        <v>32</v>
      </c>
      <c r="I64" t="s">
        <v>39</v>
      </c>
      <c r="K64" s="24">
        <v>19</v>
      </c>
      <c r="L64" s="24">
        <v>24</v>
      </c>
      <c r="N64" s="39">
        <v>24</v>
      </c>
      <c r="O64" s="40">
        <f t="shared" si="0"/>
        <v>45069</v>
      </c>
      <c r="P64" s="41">
        <f t="shared" si="1"/>
        <v>45094</v>
      </c>
      <c r="Q64" s="64" t="s">
        <v>96</v>
      </c>
      <c r="R64" s="65" t="s">
        <v>71</v>
      </c>
      <c r="S64" s="70" t="s">
        <v>624</v>
      </c>
    </row>
    <row r="65" spans="1:19">
      <c r="A65" t="s">
        <v>380</v>
      </c>
      <c r="B65" s="21">
        <v>45092</v>
      </c>
      <c r="C65" s="31" t="s">
        <v>356</v>
      </c>
      <c r="D65" s="6">
        <v>4</v>
      </c>
      <c r="H65" s="24">
        <v>40</v>
      </c>
      <c r="I65" t="s">
        <v>39</v>
      </c>
      <c r="K65" s="24"/>
      <c r="L65" s="24">
        <v>24</v>
      </c>
      <c r="N65" s="39">
        <v>24</v>
      </c>
      <c r="O65" s="40">
        <f t="shared" si="0"/>
        <v>45069</v>
      </c>
      <c r="P65" s="41">
        <f t="shared" si="1"/>
        <v>45094</v>
      </c>
      <c r="Q65" s="64" t="s">
        <v>88</v>
      </c>
      <c r="R65" s="65" t="s">
        <v>71</v>
      </c>
      <c r="S65" s="70" t="s">
        <v>625</v>
      </c>
    </row>
    <row r="66" spans="1:19">
      <c r="A66" t="s">
        <v>389</v>
      </c>
      <c r="B66" s="21">
        <v>45092</v>
      </c>
      <c r="C66" s="52" t="s">
        <v>390</v>
      </c>
      <c r="D66" s="6">
        <v>3</v>
      </c>
      <c r="H66" t="s">
        <v>39</v>
      </c>
      <c r="K66" s="24">
        <v>24</v>
      </c>
      <c r="L66" s="24"/>
      <c r="N66" s="39">
        <v>24</v>
      </c>
      <c r="O66" s="40">
        <f t="shared" ref="O66:O129" si="5">B66-N66+1</f>
        <v>45069</v>
      </c>
      <c r="P66" s="41">
        <f t="shared" ref="P66:P129" si="6">O66+25</f>
        <v>45094</v>
      </c>
      <c r="Q66" s="64" t="s">
        <v>73</v>
      </c>
      <c r="R66" s="65" t="s">
        <v>57</v>
      </c>
      <c r="S66" s="70" t="s">
        <v>631</v>
      </c>
    </row>
    <row r="67" spans="1:19">
      <c r="A67" t="s">
        <v>424</v>
      </c>
      <c r="B67" s="21">
        <v>45092</v>
      </c>
      <c r="C67" s="52" t="s">
        <v>390</v>
      </c>
      <c r="D67" s="6">
        <v>3</v>
      </c>
      <c r="H67" t="s">
        <v>39</v>
      </c>
      <c r="K67" s="24"/>
      <c r="L67" s="24"/>
      <c r="M67" s="7">
        <v>24</v>
      </c>
      <c r="N67" s="39">
        <v>24</v>
      </c>
      <c r="O67" s="40">
        <f t="shared" si="5"/>
        <v>45069</v>
      </c>
      <c r="P67" s="41">
        <f t="shared" si="6"/>
        <v>45094</v>
      </c>
      <c r="Q67" s="64" t="s">
        <v>207</v>
      </c>
      <c r="R67" s="65" t="s">
        <v>57</v>
      </c>
      <c r="S67" s="70" t="s">
        <v>631</v>
      </c>
    </row>
    <row r="68" spans="1:19">
      <c r="A68" s="63" t="s">
        <v>451</v>
      </c>
      <c r="B68" s="21">
        <v>45091</v>
      </c>
      <c r="C68" s="31" t="s">
        <v>431</v>
      </c>
      <c r="D68" s="6">
        <v>4</v>
      </c>
      <c r="H68">
        <v>40</v>
      </c>
      <c r="I68">
        <v>42</v>
      </c>
      <c r="J68" s="7">
        <v>42</v>
      </c>
      <c r="K68" s="24">
        <v>22</v>
      </c>
      <c r="L68" s="24">
        <v>23</v>
      </c>
      <c r="M68" s="7">
        <v>23</v>
      </c>
      <c r="N68" s="39">
        <f>ROUND((K68+L68+M68)/3,0)</f>
        <v>23</v>
      </c>
      <c r="O68" s="40">
        <f t="shared" si="5"/>
        <v>45069</v>
      </c>
      <c r="P68" s="41">
        <f t="shared" si="6"/>
        <v>45094</v>
      </c>
      <c r="Q68" s="64" t="s">
        <v>452</v>
      </c>
      <c r="R68" s="65" t="s">
        <v>57</v>
      </c>
      <c r="S68" s="70" t="s">
        <v>640</v>
      </c>
    </row>
    <row r="69" spans="1:19">
      <c r="A69" s="63" t="s">
        <v>468</v>
      </c>
      <c r="B69" s="21">
        <v>45091</v>
      </c>
      <c r="C69" s="31" t="s">
        <v>431</v>
      </c>
      <c r="D69" s="6">
        <v>2</v>
      </c>
      <c r="H69">
        <v>46</v>
      </c>
      <c r="I69">
        <v>37</v>
      </c>
      <c r="K69" s="24">
        <v>23</v>
      </c>
      <c r="L69" s="24">
        <v>22</v>
      </c>
      <c r="N69" s="39">
        <f>ROUND((K69+L69)/2,0)</f>
        <v>23</v>
      </c>
      <c r="O69" s="40">
        <f t="shared" si="5"/>
        <v>45069</v>
      </c>
      <c r="P69" s="41">
        <f t="shared" si="6"/>
        <v>45094</v>
      </c>
      <c r="Q69" s="64" t="s">
        <v>66</v>
      </c>
      <c r="R69" s="65" t="s">
        <v>67</v>
      </c>
      <c r="S69" s="71" t="s">
        <v>663</v>
      </c>
    </row>
    <row r="70" spans="1:19">
      <c r="A70" s="63" t="s">
        <v>482</v>
      </c>
      <c r="B70" s="21">
        <v>45091</v>
      </c>
      <c r="C70" s="31" t="s">
        <v>431</v>
      </c>
      <c r="D70" s="6">
        <v>4</v>
      </c>
      <c r="H70">
        <v>39</v>
      </c>
      <c r="I70">
        <v>42</v>
      </c>
      <c r="J70" s="7">
        <v>42</v>
      </c>
      <c r="K70" s="24">
        <v>22</v>
      </c>
      <c r="L70" s="24">
        <v>23</v>
      </c>
      <c r="M70" s="7">
        <v>23</v>
      </c>
      <c r="N70" s="39">
        <f t="shared" ref="N70:N81" si="7">ROUND((K70+L70+M70)/3,0)</f>
        <v>23</v>
      </c>
      <c r="O70" s="40">
        <f t="shared" si="5"/>
        <v>45069</v>
      </c>
      <c r="P70" s="41">
        <f t="shared" si="6"/>
        <v>45094</v>
      </c>
      <c r="Q70" s="64" t="s">
        <v>130</v>
      </c>
      <c r="R70" s="65" t="s">
        <v>57</v>
      </c>
      <c r="S70" s="70" t="s">
        <v>624</v>
      </c>
    </row>
    <row r="71" spans="1:19">
      <c r="A71" t="s">
        <v>560</v>
      </c>
      <c r="B71" s="21">
        <v>45088</v>
      </c>
      <c r="C71" s="31" t="s">
        <v>555</v>
      </c>
      <c r="D71" s="6">
        <v>5</v>
      </c>
      <c r="H71">
        <v>33</v>
      </c>
      <c r="I71">
        <v>33</v>
      </c>
      <c r="J71" s="7">
        <v>34</v>
      </c>
      <c r="K71" s="24">
        <v>20</v>
      </c>
      <c r="L71" s="24">
        <v>20</v>
      </c>
      <c r="M71" s="7">
        <v>20</v>
      </c>
      <c r="N71" s="39">
        <f t="shared" si="7"/>
        <v>20</v>
      </c>
      <c r="O71" s="40">
        <f t="shared" si="5"/>
        <v>45069</v>
      </c>
      <c r="P71" s="41">
        <f t="shared" si="6"/>
        <v>45094</v>
      </c>
      <c r="Q71" s="64" t="s">
        <v>141</v>
      </c>
      <c r="R71" s="65" t="s">
        <v>57</v>
      </c>
      <c r="S71" s="70" t="s">
        <v>633</v>
      </c>
    </row>
    <row r="72" spans="1:19">
      <c r="A72" t="s">
        <v>561</v>
      </c>
      <c r="B72" s="21">
        <v>45088</v>
      </c>
      <c r="C72" s="31" t="s">
        <v>555</v>
      </c>
      <c r="D72" s="6">
        <v>4</v>
      </c>
      <c r="H72">
        <v>33</v>
      </c>
      <c r="I72">
        <v>34</v>
      </c>
      <c r="J72" s="7">
        <v>33</v>
      </c>
      <c r="K72" s="24">
        <v>20</v>
      </c>
      <c r="L72" s="24">
        <v>20</v>
      </c>
      <c r="M72" s="7">
        <v>20</v>
      </c>
      <c r="N72" s="39">
        <f t="shared" si="7"/>
        <v>20</v>
      </c>
      <c r="O72" s="40">
        <f t="shared" si="5"/>
        <v>45069</v>
      </c>
      <c r="P72" s="41">
        <f t="shared" si="6"/>
        <v>45094</v>
      </c>
      <c r="Q72" s="64" t="s">
        <v>165</v>
      </c>
      <c r="R72" s="65" t="s">
        <v>57</v>
      </c>
      <c r="S72" s="71" t="s">
        <v>639</v>
      </c>
    </row>
    <row r="73" spans="1:19">
      <c r="A73" t="s">
        <v>592</v>
      </c>
      <c r="B73" s="21">
        <v>45091</v>
      </c>
      <c r="C73" s="66" t="s">
        <v>582</v>
      </c>
      <c r="D73" s="6">
        <v>8</v>
      </c>
      <c r="H73">
        <v>41</v>
      </c>
      <c r="I73">
        <v>42</v>
      </c>
      <c r="J73" s="7">
        <v>44</v>
      </c>
      <c r="K73" s="24">
        <v>23</v>
      </c>
      <c r="L73" s="24">
        <v>23</v>
      </c>
      <c r="M73" s="7">
        <v>23</v>
      </c>
      <c r="N73" s="8">
        <f t="shared" si="7"/>
        <v>23</v>
      </c>
      <c r="O73" s="40">
        <f t="shared" si="5"/>
        <v>45069</v>
      </c>
      <c r="P73" s="41">
        <f t="shared" si="6"/>
        <v>45094</v>
      </c>
      <c r="Q73" s="64" t="s">
        <v>491</v>
      </c>
      <c r="R73" s="65" t="s">
        <v>67</v>
      </c>
      <c r="S73" s="70" t="s">
        <v>635</v>
      </c>
    </row>
    <row r="74" spans="1:19">
      <c r="A74" t="s">
        <v>598</v>
      </c>
      <c r="B74" s="21">
        <v>45091</v>
      </c>
      <c r="C74" s="66" t="s">
        <v>582</v>
      </c>
      <c r="D74" s="6">
        <v>6</v>
      </c>
      <c r="H74">
        <v>40</v>
      </c>
      <c r="I74">
        <v>42</v>
      </c>
      <c r="J74" s="7">
        <v>43</v>
      </c>
      <c r="K74" s="24">
        <v>22</v>
      </c>
      <c r="L74" s="24">
        <v>23</v>
      </c>
      <c r="M74" s="7">
        <v>23</v>
      </c>
      <c r="N74" s="8">
        <f t="shared" si="7"/>
        <v>23</v>
      </c>
      <c r="O74" s="40">
        <f t="shared" si="5"/>
        <v>45069</v>
      </c>
      <c r="P74" s="41">
        <f t="shared" si="6"/>
        <v>45094</v>
      </c>
      <c r="Q74" s="64" t="s">
        <v>599</v>
      </c>
      <c r="R74" s="65" t="s">
        <v>71</v>
      </c>
      <c r="S74" s="70" t="s">
        <v>635</v>
      </c>
    </row>
    <row r="75" spans="1:19">
      <c r="A75" t="s">
        <v>610</v>
      </c>
      <c r="B75" s="21">
        <v>45091</v>
      </c>
      <c r="C75" s="66" t="s">
        <v>582</v>
      </c>
      <c r="D75" s="6">
        <v>6</v>
      </c>
      <c r="H75">
        <v>40</v>
      </c>
      <c r="I75">
        <v>43</v>
      </c>
      <c r="J75" s="7">
        <v>41</v>
      </c>
      <c r="K75" s="24">
        <v>22</v>
      </c>
      <c r="L75" s="24">
        <v>23</v>
      </c>
      <c r="M75" s="7">
        <v>23</v>
      </c>
      <c r="N75" s="8">
        <f t="shared" si="7"/>
        <v>23</v>
      </c>
      <c r="O75" s="40">
        <f t="shared" si="5"/>
        <v>45069</v>
      </c>
      <c r="P75" s="41">
        <f t="shared" si="6"/>
        <v>45094</v>
      </c>
      <c r="Q75" s="64" t="s">
        <v>88</v>
      </c>
      <c r="R75" s="65" t="s">
        <v>67</v>
      </c>
      <c r="S75" s="70" t="s">
        <v>625</v>
      </c>
    </row>
    <row r="76" spans="1:18">
      <c r="A76" t="s">
        <v>54</v>
      </c>
      <c r="B76" s="21">
        <v>45088</v>
      </c>
      <c r="C76" s="22" t="s">
        <v>55</v>
      </c>
      <c r="D76" s="6">
        <v>4</v>
      </c>
      <c r="E76" s="23"/>
      <c r="F76" s="24"/>
      <c r="H76">
        <v>33</v>
      </c>
      <c r="I76">
        <v>36</v>
      </c>
      <c r="J76" s="7">
        <v>27</v>
      </c>
      <c r="K76" s="24">
        <v>20</v>
      </c>
      <c r="L76" s="24">
        <v>21</v>
      </c>
      <c r="M76" s="7">
        <v>17</v>
      </c>
      <c r="N76" s="39">
        <f t="shared" si="7"/>
        <v>19</v>
      </c>
      <c r="O76" s="40">
        <f t="shared" si="5"/>
        <v>45070</v>
      </c>
      <c r="P76" s="41">
        <f t="shared" si="6"/>
        <v>45095</v>
      </c>
      <c r="Q76" s="64" t="s">
        <v>56</v>
      </c>
      <c r="R76" s="65" t="s">
        <v>57</v>
      </c>
    </row>
    <row r="77" spans="1:19">
      <c r="A77" t="s">
        <v>72</v>
      </c>
      <c r="B77" s="21">
        <v>45088</v>
      </c>
      <c r="C77" s="22" t="s">
        <v>55</v>
      </c>
      <c r="D77" s="6">
        <v>4</v>
      </c>
      <c r="H77">
        <v>28</v>
      </c>
      <c r="I77">
        <v>33</v>
      </c>
      <c r="J77" s="7">
        <v>29</v>
      </c>
      <c r="K77" s="24">
        <v>18</v>
      </c>
      <c r="L77" s="24">
        <v>20</v>
      </c>
      <c r="M77" s="7">
        <v>18</v>
      </c>
      <c r="N77" s="39">
        <f t="shared" si="7"/>
        <v>19</v>
      </c>
      <c r="O77" s="40">
        <f t="shared" si="5"/>
        <v>45070</v>
      </c>
      <c r="P77" s="41">
        <f t="shared" si="6"/>
        <v>45095</v>
      </c>
      <c r="Q77" s="64" t="s">
        <v>73</v>
      </c>
      <c r="R77" s="65" t="s">
        <v>71</v>
      </c>
      <c r="S77" s="70" t="s">
        <v>625</v>
      </c>
    </row>
    <row r="78" spans="1:19">
      <c r="A78" t="s">
        <v>87</v>
      </c>
      <c r="B78" s="21">
        <v>45088</v>
      </c>
      <c r="C78" s="30" t="s">
        <v>82</v>
      </c>
      <c r="D78" s="6">
        <v>5</v>
      </c>
      <c r="H78">
        <v>28</v>
      </c>
      <c r="I78">
        <v>32</v>
      </c>
      <c r="J78" s="7">
        <v>31</v>
      </c>
      <c r="K78" s="24">
        <v>18</v>
      </c>
      <c r="L78" s="24">
        <v>19</v>
      </c>
      <c r="M78" s="7">
        <v>19</v>
      </c>
      <c r="N78" s="39">
        <f t="shared" si="7"/>
        <v>19</v>
      </c>
      <c r="O78" s="40">
        <f t="shared" si="5"/>
        <v>45070</v>
      </c>
      <c r="P78" s="41">
        <f t="shared" si="6"/>
        <v>45095</v>
      </c>
      <c r="Q78" s="64" t="s">
        <v>88</v>
      </c>
      <c r="R78" s="65" t="s">
        <v>71</v>
      </c>
      <c r="S78" s="70" t="s">
        <v>633</v>
      </c>
    </row>
    <row r="79" spans="1:18">
      <c r="A79" t="s">
        <v>99</v>
      </c>
      <c r="B79" s="21">
        <v>45088</v>
      </c>
      <c r="C79" s="30" t="s">
        <v>82</v>
      </c>
      <c r="D79" s="6">
        <v>3</v>
      </c>
      <c r="H79">
        <v>32</v>
      </c>
      <c r="I79">
        <v>36</v>
      </c>
      <c r="J79" s="7">
        <v>29</v>
      </c>
      <c r="K79" s="24">
        <v>19</v>
      </c>
      <c r="L79" s="24">
        <v>21</v>
      </c>
      <c r="M79" s="7">
        <v>18</v>
      </c>
      <c r="N79" s="39">
        <f t="shared" si="7"/>
        <v>19</v>
      </c>
      <c r="O79" s="40">
        <f t="shared" si="5"/>
        <v>45070</v>
      </c>
      <c r="P79" s="41">
        <f t="shared" si="6"/>
        <v>45095</v>
      </c>
      <c r="Q79" s="64" t="s">
        <v>96</v>
      </c>
      <c r="R79" s="65" t="s">
        <v>71</v>
      </c>
    </row>
    <row r="80" spans="1:19">
      <c r="A80" t="s">
        <v>106</v>
      </c>
      <c r="B80" s="21">
        <v>45091</v>
      </c>
      <c r="C80" s="31" t="s">
        <v>103</v>
      </c>
      <c r="D80" s="6">
        <v>4</v>
      </c>
      <c r="H80">
        <v>38</v>
      </c>
      <c r="I80">
        <v>37</v>
      </c>
      <c r="J80" s="7">
        <v>36</v>
      </c>
      <c r="K80" s="24">
        <v>22</v>
      </c>
      <c r="L80" s="24">
        <v>22</v>
      </c>
      <c r="M80" s="7">
        <v>21</v>
      </c>
      <c r="N80" s="39">
        <f t="shared" si="7"/>
        <v>22</v>
      </c>
      <c r="O80" s="40">
        <f t="shared" si="5"/>
        <v>45070</v>
      </c>
      <c r="P80" s="41">
        <f t="shared" si="6"/>
        <v>45095</v>
      </c>
      <c r="Q80" s="64" t="s">
        <v>107</v>
      </c>
      <c r="R80" s="65" t="s">
        <v>71</v>
      </c>
      <c r="S80" s="70" t="s">
        <v>625</v>
      </c>
    </row>
    <row r="81" spans="1:19">
      <c r="A81" t="s">
        <v>120</v>
      </c>
      <c r="B81" s="21">
        <v>45091</v>
      </c>
      <c r="C81" s="31" t="s">
        <v>103</v>
      </c>
      <c r="D81" s="6">
        <v>5</v>
      </c>
      <c r="H81">
        <v>38</v>
      </c>
      <c r="I81">
        <v>38</v>
      </c>
      <c r="J81" s="7">
        <v>38</v>
      </c>
      <c r="K81" s="24">
        <v>22</v>
      </c>
      <c r="L81" s="24">
        <v>22</v>
      </c>
      <c r="M81" s="7">
        <v>22</v>
      </c>
      <c r="N81" s="39">
        <f t="shared" si="7"/>
        <v>22</v>
      </c>
      <c r="O81" s="40">
        <f t="shared" si="5"/>
        <v>45070</v>
      </c>
      <c r="P81" s="41">
        <f t="shared" si="6"/>
        <v>45095</v>
      </c>
      <c r="Q81" s="73" t="s">
        <v>121</v>
      </c>
      <c r="R81" s="74" t="s">
        <v>71</v>
      </c>
      <c r="S81" s="72" t="s">
        <v>624</v>
      </c>
    </row>
    <row r="82" spans="1:19">
      <c r="A82" t="s">
        <v>125</v>
      </c>
      <c r="B82" s="21">
        <v>45091</v>
      </c>
      <c r="C82" s="31" t="s">
        <v>103</v>
      </c>
      <c r="D82" s="6">
        <v>2</v>
      </c>
      <c r="H82">
        <v>35</v>
      </c>
      <c r="I82">
        <v>38</v>
      </c>
      <c r="K82" s="24">
        <v>21</v>
      </c>
      <c r="L82" s="24">
        <v>22</v>
      </c>
      <c r="N82" s="39">
        <f>ROUND((K82+L82)/2,0)</f>
        <v>22</v>
      </c>
      <c r="O82" s="40">
        <f t="shared" si="5"/>
        <v>45070</v>
      </c>
      <c r="P82" s="41">
        <f t="shared" si="6"/>
        <v>45095</v>
      </c>
      <c r="Q82" s="73" t="s">
        <v>126</v>
      </c>
      <c r="R82" s="74" t="s">
        <v>71</v>
      </c>
      <c r="S82" s="72" t="s">
        <v>640</v>
      </c>
    </row>
    <row r="83" spans="1:19">
      <c r="A83" t="s">
        <v>131</v>
      </c>
      <c r="B83" s="21">
        <v>45091</v>
      </c>
      <c r="C83" s="31" t="s">
        <v>103</v>
      </c>
      <c r="D83" s="6">
        <v>3</v>
      </c>
      <c r="H83">
        <v>40</v>
      </c>
      <c r="I83">
        <v>38</v>
      </c>
      <c r="J83" s="7">
        <v>37</v>
      </c>
      <c r="K83" s="24">
        <v>22</v>
      </c>
      <c r="L83" s="24">
        <v>22</v>
      </c>
      <c r="M83" s="7">
        <v>22</v>
      </c>
      <c r="N83" s="39">
        <f t="shared" ref="N83:N97" si="8">ROUND((K83+L83+M83)/3,0)</f>
        <v>22</v>
      </c>
      <c r="O83" s="40">
        <f t="shared" si="5"/>
        <v>45070</v>
      </c>
      <c r="P83" s="41">
        <f t="shared" si="6"/>
        <v>45095</v>
      </c>
      <c r="Q83" s="73" t="s">
        <v>132</v>
      </c>
      <c r="R83" s="74" t="s">
        <v>57</v>
      </c>
      <c r="S83" s="72" t="s">
        <v>625</v>
      </c>
    </row>
    <row r="84" spans="1:19">
      <c r="A84" t="s">
        <v>145</v>
      </c>
      <c r="B84" s="21">
        <v>45091</v>
      </c>
      <c r="C84" s="31" t="s">
        <v>103</v>
      </c>
      <c r="D84" s="6">
        <v>8</v>
      </c>
      <c r="H84">
        <v>36</v>
      </c>
      <c r="I84">
        <v>37</v>
      </c>
      <c r="J84" s="7">
        <v>39</v>
      </c>
      <c r="K84" s="24">
        <v>21</v>
      </c>
      <c r="L84" s="24">
        <v>22</v>
      </c>
      <c r="M84" s="7">
        <v>22</v>
      </c>
      <c r="N84" s="39">
        <f t="shared" si="8"/>
        <v>22</v>
      </c>
      <c r="O84" s="40">
        <f t="shared" si="5"/>
        <v>45070</v>
      </c>
      <c r="P84" s="41">
        <f t="shared" si="6"/>
        <v>45095</v>
      </c>
      <c r="Q84" s="64" t="s">
        <v>80</v>
      </c>
      <c r="R84" s="65" t="s">
        <v>71</v>
      </c>
      <c r="S84" s="70" t="s">
        <v>635</v>
      </c>
    </row>
    <row r="85" spans="1:19">
      <c r="A85" t="s">
        <v>163</v>
      </c>
      <c r="B85" s="21">
        <v>45091</v>
      </c>
      <c r="C85" s="52" t="s">
        <v>161</v>
      </c>
      <c r="D85" s="6">
        <v>6</v>
      </c>
      <c r="H85">
        <v>38</v>
      </c>
      <c r="I85">
        <v>38</v>
      </c>
      <c r="J85" s="7">
        <v>40</v>
      </c>
      <c r="K85" s="24">
        <v>22</v>
      </c>
      <c r="L85" s="24">
        <v>22</v>
      </c>
      <c r="M85" s="7">
        <v>22</v>
      </c>
      <c r="N85" s="39">
        <f t="shared" si="8"/>
        <v>22</v>
      </c>
      <c r="O85" s="40">
        <f t="shared" si="5"/>
        <v>45070</v>
      </c>
      <c r="P85" s="41">
        <f t="shared" si="6"/>
        <v>45095</v>
      </c>
      <c r="Q85" s="64" t="s">
        <v>88</v>
      </c>
      <c r="R85" s="65" t="s">
        <v>67</v>
      </c>
      <c r="S85" s="70" t="s">
        <v>625</v>
      </c>
    </row>
    <row r="86" spans="1:18">
      <c r="A86" t="s">
        <v>197</v>
      </c>
      <c r="B86" s="21">
        <v>45091</v>
      </c>
      <c r="C86" s="52" t="s">
        <v>161</v>
      </c>
      <c r="D86" s="6">
        <v>4</v>
      </c>
      <c r="H86">
        <v>37</v>
      </c>
      <c r="I86">
        <v>38</v>
      </c>
      <c r="J86" s="7">
        <v>37</v>
      </c>
      <c r="K86" s="24">
        <v>22</v>
      </c>
      <c r="L86" s="24">
        <v>22</v>
      </c>
      <c r="M86" s="7">
        <v>22</v>
      </c>
      <c r="N86" s="39">
        <f t="shared" si="8"/>
        <v>22</v>
      </c>
      <c r="O86" s="40">
        <f t="shared" si="5"/>
        <v>45070</v>
      </c>
      <c r="P86" s="41">
        <f t="shared" si="6"/>
        <v>45095</v>
      </c>
      <c r="Q86" s="64" t="s">
        <v>198</v>
      </c>
      <c r="R86" s="65" t="s">
        <v>57</v>
      </c>
    </row>
    <row r="87" spans="1:19">
      <c r="A87" t="s">
        <v>215</v>
      </c>
      <c r="B87" s="21">
        <v>45091</v>
      </c>
      <c r="C87" s="52" t="s">
        <v>161</v>
      </c>
      <c r="D87" s="6">
        <v>3</v>
      </c>
      <c r="H87">
        <v>35</v>
      </c>
      <c r="I87">
        <v>38</v>
      </c>
      <c r="J87" s="7" t="s">
        <v>39</v>
      </c>
      <c r="K87" s="24">
        <v>21</v>
      </c>
      <c r="L87" s="24">
        <v>22</v>
      </c>
      <c r="M87" s="7">
        <v>24</v>
      </c>
      <c r="N87" s="39">
        <f t="shared" si="8"/>
        <v>22</v>
      </c>
      <c r="O87" s="40">
        <f t="shared" si="5"/>
        <v>45070</v>
      </c>
      <c r="P87" s="41">
        <f t="shared" si="6"/>
        <v>45095</v>
      </c>
      <c r="Q87" s="64" t="s">
        <v>88</v>
      </c>
      <c r="R87" s="65" t="s">
        <v>71</v>
      </c>
      <c r="S87" s="70" t="s">
        <v>625</v>
      </c>
    </row>
    <row r="88" spans="1:16">
      <c r="A88" t="s">
        <v>223</v>
      </c>
      <c r="B88" s="21">
        <v>45088</v>
      </c>
      <c r="C88" s="31" t="s">
        <v>222</v>
      </c>
      <c r="D88" s="6">
        <v>4</v>
      </c>
      <c r="H88">
        <v>33</v>
      </c>
      <c r="I88">
        <v>26</v>
      </c>
      <c r="J88" s="7">
        <v>34</v>
      </c>
      <c r="K88" s="24">
        <v>20</v>
      </c>
      <c r="L88" s="24">
        <v>17</v>
      </c>
      <c r="M88" s="7">
        <v>20</v>
      </c>
      <c r="N88" s="39">
        <f t="shared" si="8"/>
        <v>19</v>
      </c>
      <c r="O88" s="40">
        <f t="shared" si="5"/>
        <v>45070</v>
      </c>
      <c r="P88" s="41">
        <f t="shared" si="6"/>
        <v>45095</v>
      </c>
    </row>
    <row r="89" spans="1:18">
      <c r="A89" t="s">
        <v>228</v>
      </c>
      <c r="B89" s="21">
        <v>45088</v>
      </c>
      <c r="C89" s="31" t="s">
        <v>222</v>
      </c>
      <c r="D89" s="6">
        <v>6</v>
      </c>
      <c r="H89">
        <v>29</v>
      </c>
      <c r="I89">
        <v>32</v>
      </c>
      <c r="J89" s="7">
        <v>34</v>
      </c>
      <c r="K89" s="24">
        <v>18</v>
      </c>
      <c r="L89" s="24">
        <v>19</v>
      </c>
      <c r="M89" s="7">
        <v>20</v>
      </c>
      <c r="N89" s="39">
        <f t="shared" si="8"/>
        <v>19</v>
      </c>
      <c r="O89" s="40">
        <f t="shared" si="5"/>
        <v>45070</v>
      </c>
      <c r="P89" s="41">
        <f t="shared" si="6"/>
        <v>45095</v>
      </c>
      <c r="Q89" s="64" t="s">
        <v>73</v>
      </c>
      <c r="R89" s="65" t="s">
        <v>57</v>
      </c>
    </row>
    <row r="90" spans="1:18">
      <c r="A90" t="s">
        <v>306</v>
      </c>
      <c r="B90" s="21">
        <v>45089</v>
      </c>
      <c r="C90" s="31" t="s">
        <v>305</v>
      </c>
      <c r="D90" s="6">
        <v>6</v>
      </c>
      <c r="H90">
        <v>31</v>
      </c>
      <c r="I90">
        <v>33</v>
      </c>
      <c r="J90" s="7">
        <v>34</v>
      </c>
      <c r="K90" s="24">
        <v>19</v>
      </c>
      <c r="L90" s="24">
        <v>20</v>
      </c>
      <c r="M90" s="7">
        <v>20</v>
      </c>
      <c r="N90" s="39">
        <f t="shared" si="8"/>
        <v>20</v>
      </c>
      <c r="O90" s="40">
        <f t="shared" si="5"/>
        <v>45070</v>
      </c>
      <c r="P90" s="41">
        <f t="shared" si="6"/>
        <v>45095</v>
      </c>
      <c r="Q90" s="64" t="s">
        <v>307</v>
      </c>
      <c r="R90" s="65" t="s">
        <v>71</v>
      </c>
    </row>
    <row r="91" spans="1:19">
      <c r="A91" t="s">
        <v>319</v>
      </c>
      <c r="B91" s="21">
        <v>45089</v>
      </c>
      <c r="C91" s="31" t="s">
        <v>305</v>
      </c>
      <c r="D91" s="6">
        <v>5</v>
      </c>
      <c r="H91">
        <v>32</v>
      </c>
      <c r="I91">
        <v>35</v>
      </c>
      <c r="J91" s="7">
        <v>35</v>
      </c>
      <c r="K91" s="24">
        <v>19</v>
      </c>
      <c r="L91" s="24">
        <v>21</v>
      </c>
      <c r="M91" s="7">
        <v>21</v>
      </c>
      <c r="N91" s="39">
        <f t="shared" si="8"/>
        <v>20</v>
      </c>
      <c r="O91" s="40">
        <f t="shared" si="5"/>
        <v>45070</v>
      </c>
      <c r="P91" s="41">
        <f t="shared" si="6"/>
        <v>45095</v>
      </c>
      <c r="Q91" s="64" t="s">
        <v>318</v>
      </c>
      <c r="R91" s="65" t="s">
        <v>71</v>
      </c>
      <c r="S91" s="70" t="s">
        <v>624</v>
      </c>
    </row>
    <row r="92" spans="1:19">
      <c r="A92" t="s">
        <v>320</v>
      </c>
      <c r="B92" s="21">
        <v>45089</v>
      </c>
      <c r="C92" s="31" t="s">
        <v>305</v>
      </c>
      <c r="D92" s="6">
        <v>6</v>
      </c>
      <c r="H92">
        <v>38</v>
      </c>
      <c r="I92">
        <v>32</v>
      </c>
      <c r="J92" s="7">
        <v>34</v>
      </c>
      <c r="K92" s="24">
        <v>22</v>
      </c>
      <c r="L92" s="24">
        <v>19</v>
      </c>
      <c r="M92" s="7">
        <v>20</v>
      </c>
      <c r="N92" s="39">
        <f t="shared" si="8"/>
        <v>20</v>
      </c>
      <c r="O92" s="40">
        <f t="shared" si="5"/>
        <v>45070</v>
      </c>
      <c r="P92" s="41">
        <f t="shared" si="6"/>
        <v>45095</v>
      </c>
      <c r="Q92" s="64" t="s">
        <v>321</v>
      </c>
      <c r="R92" s="65" t="s">
        <v>67</v>
      </c>
      <c r="S92" s="70" t="s">
        <v>633</v>
      </c>
    </row>
    <row r="93" spans="1:19">
      <c r="A93" t="s">
        <v>326</v>
      </c>
      <c r="B93" s="21">
        <v>45089</v>
      </c>
      <c r="C93" s="31" t="s">
        <v>305</v>
      </c>
      <c r="D93" s="6">
        <v>4</v>
      </c>
      <c r="H93">
        <v>32</v>
      </c>
      <c r="I93">
        <v>34</v>
      </c>
      <c r="J93" s="7">
        <v>35</v>
      </c>
      <c r="K93" s="24">
        <v>19</v>
      </c>
      <c r="L93" s="24">
        <v>20</v>
      </c>
      <c r="M93" s="7">
        <v>21</v>
      </c>
      <c r="N93" s="39">
        <f t="shared" si="8"/>
        <v>20</v>
      </c>
      <c r="O93" s="40">
        <f t="shared" si="5"/>
        <v>45070</v>
      </c>
      <c r="P93" s="41">
        <f t="shared" si="6"/>
        <v>45095</v>
      </c>
      <c r="Q93" s="64" t="s">
        <v>321</v>
      </c>
      <c r="R93" s="65" t="s">
        <v>67</v>
      </c>
      <c r="S93" s="70" t="s">
        <v>640</v>
      </c>
    </row>
    <row r="94" spans="1:19">
      <c r="A94" s="63" t="s">
        <v>438</v>
      </c>
      <c r="B94" s="21">
        <v>45091</v>
      </c>
      <c r="C94" s="31" t="s">
        <v>431</v>
      </c>
      <c r="D94" s="6">
        <v>5</v>
      </c>
      <c r="H94">
        <v>40</v>
      </c>
      <c r="I94">
        <v>36</v>
      </c>
      <c r="J94" s="7">
        <v>39</v>
      </c>
      <c r="K94" s="24">
        <v>22</v>
      </c>
      <c r="L94" s="24">
        <v>21</v>
      </c>
      <c r="M94" s="7">
        <v>22</v>
      </c>
      <c r="N94" s="39">
        <f t="shared" si="8"/>
        <v>22</v>
      </c>
      <c r="O94" s="40">
        <f t="shared" si="5"/>
        <v>45070</v>
      </c>
      <c r="P94" s="41">
        <f t="shared" si="6"/>
        <v>45095</v>
      </c>
      <c r="Q94" s="64" t="s">
        <v>439</v>
      </c>
      <c r="R94" s="65" t="s">
        <v>71</v>
      </c>
      <c r="S94" s="70" t="s">
        <v>640</v>
      </c>
    </row>
    <row r="95" spans="1:19">
      <c r="A95" s="63" t="s">
        <v>454</v>
      </c>
      <c r="B95" s="21">
        <v>45091</v>
      </c>
      <c r="C95" s="31" t="s">
        <v>431</v>
      </c>
      <c r="D95" s="6">
        <v>6</v>
      </c>
      <c r="H95">
        <v>39</v>
      </c>
      <c r="I95">
        <v>37</v>
      </c>
      <c r="J95" s="7">
        <v>36</v>
      </c>
      <c r="K95" s="24">
        <v>22</v>
      </c>
      <c r="L95" s="24">
        <v>22</v>
      </c>
      <c r="M95" s="7">
        <v>21</v>
      </c>
      <c r="N95" s="39">
        <f t="shared" si="8"/>
        <v>22</v>
      </c>
      <c r="O95" s="40">
        <f t="shared" si="5"/>
        <v>45070</v>
      </c>
      <c r="P95" s="41">
        <f t="shared" si="6"/>
        <v>45095</v>
      </c>
      <c r="Q95" s="64" t="s">
        <v>88</v>
      </c>
      <c r="R95" s="65" t="s">
        <v>67</v>
      </c>
      <c r="S95" s="70" t="s">
        <v>640</v>
      </c>
    </row>
    <row r="96" spans="1:19">
      <c r="A96" s="63" t="s">
        <v>455</v>
      </c>
      <c r="B96" s="21">
        <v>45091</v>
      </c>
      <c r="C96" s="31" t="s">
        <v>431</v>
      </c>
      <c r="D96" s="6">
        <v>4</v>
      </c>
      <c r="H96">
        <v>36</v>
      </c>
      <c r="I96">
        <v>40</v>
      </c>
      <c r="J96" s="7">
        <v>39</v>
      </c>
      <c r="K96" s="24">
        <v>21</v>
      </c>
      <c r="L96" s="24">
        <v>22</v>
      </c>
      <c r="M96" s="7">
        <v>22</v>
      </c>
      <c r="N96" s="39">
        <f t="shared" si="8"/>
        <v>22</v>
      </c>
      <c r="O96" s="40">
        <f t="shared" si="5"/>
        <v>45070</v>
      </c>
      <c r="P96" s="41">
        <f t="shared" si="6"/>
        <v>45095</v>
      </c>
      <c r="Q96" s="64" t="s">
        <v>88</v>
      </c>
      <c r="R96" s="65" t="s">
        <v>67</v>
      </c>
      <c r="S96" s="70" t="s">
        <v>640</v>
      </c>
    </row>
    <row r="97" spans="1:19">
      <c r="A97" s="63" t="s">
        <v>463</v>
      </c>
      <c r="B97" s="21">
        <v>45091</v>
      </c>
      <c r="C97" s="31" t="s">
        <v>431</v>
      </c>
      <c r="D97" s="6">
        <v>4</v>
      </c>
      <c r="H97">
        <v>40</v>
      </c>
      <c r="I97">
        <v>38</v>
      </c>
      <c r="J97" s="7">
        <v>37</v>
      </c>
      <c r="K97" s="24">
        <v>22</v>
      </c>
      <c r="L97" s="24">
        <v>22</v>
      </c>
      <c r="M97" s="7">
        <v>22</v>
      </c>
      <c r="N97" s="39">
        <f t="shared" si="8"/>
        <v>22</v>
      </c>
      <c r="O97" s="40">
        <f t="shared" si="5"/>
        <v>45070</v>
      </c>
      <c r="P97" s="41">
        <f t="shared" si="6"/>
        <v>45095</v>
      </c>
      <c r="Q97" s="64" t="s">
        <v>56</v>
      </c>
      <c r="R97" s="65" t="s">
        <v>67</v>
      </c>
      <c r="S97" s="70" t="s">
        <v>640</v>
      </c>
    </row>
    <row r="98" spans="1:19">
      <c r="A98" s="63" t="s">
        <v>467</v>
      </c>
      <c r="B98" s="21">
        <v>45091</v>
      </c>
      <c r="C98" s="31" t="s">
        <v>431</v>
      </c>
      <c r="D98" s="6">
        <v>2</v>
      </c>
      <c r="H98">
        <v>35</v>
      </c>
      <c r="I98">
        <v>42</v>
      </c>
      <c r="K98" s="24">
        <v>21</v>
      </c>
      <c r="L98" s="24">
        <v>23</v>
      </c>
      <c r="N98" s="39">
        <f>ROUND((K98+L98)/2,0)</f>
        <v>22</v>
      </c>
      <c r="O98" s="40">
        <f t="shared" si="5"/>
        <v>45070</v>
      </c>
      <c r="P98" s="41">
        <f t="shared" si="6"/>
        <v>45095</v>
      </c>
      <c r="Q98" s="64" t="s">
        <v>121</v>
      </c>
      <c r="R98" s="65" t="s">
        <v>57</v>
      </c>
      <c r="S98" s="71" t="s">
        <v>663</v>
      </c>
    </row>
    <row r="99" spans="1:19">
      <c r="A99" s="63" t="s">
        <v>479</v>
      </c>
      <c r="B99" s="21">
        <v>45091</v>
      </c>
      <c r="C99" s="31" t="s">
        <v>431</v>
      </c>
      <c r="D99" s="6">
        <v>4</v>
      </c>
      <c r="H99">
        <v>36</v>
      </c>
      <c r="I99">
        <v>40</v>
      </c>
      <c r="J99" s="7">
        <v>40</v>
      </c>
      <c r="K99" s="24">
        <v>21</v>
      </c>
      <c r="L99" s="24">
        <v>22</v>
      </c>
      <c r="M99" s="7">
        <v>22</v>
      </c>
      <c r="N99" s="39">
        <f t="shared" ref="N99:N105" si="9">ROUND((K99+L99+M99)/3,0)</f>
        <v>22</v>
      </c>
      <c r="O99" s="40">
        <f t="shared" si="5"/>
        <v>45070</v>
      </c>
      <c r="P99" s="41">
        <f t="shared" si="6"/>
        <v>45095</v>
      </c>
      <c r="Q99" s="64" t="s">
        <v>480</v>
      </c>
      <c r="R99" s="65" t="s">
        <v>57</v>
      </c>
      <c r="S99" s="70" t="s">
        <v>631</v>
      </c>
    </row>
    <row r="100" spans="1:19">
      <c r="A100" s="63" t="s">
        <v>486</v>
      </c>
      <c r="B100" s="21">
        <v>45091</v>
      </c>
      <c r="C100" s="31" t="s">
        <v>431</v>
      </c>
      <c r="D100" s="6">
        <v>5</v>
      </c>
      <c r="H100">
        <v>39</v>
      </c>
      <c r="I100">
        <v>40</v>
      </c>
      <c r="J100" s="7">
        <v>41</v>
      </c>
      <c r="K100" s="24">
        <v>22</v>
      </c>
      <c r="L100" s="24">
        <v>22</v>
      </c>
      <c r="M100" s="7">
        <v>23</v>
      </c>
      <c r="N100" s="39">
        <f t="shared" si="9"/>
        <v>22</v>
      </c>
      <c r="O100" s="40">
        <f t="shared" si="5"/>
        <v>45070</v>
      </c>
      <c r="P100" s="41">
        <f t="shared" si="6"/>
        <v>45095</v>
      </c>
      <c r="Q100" s="64" t="s">
        <v>205</v>
      </c>
      <c r="R100" s="65" t="s">
        <v>67</v>
      </c>
      <c r="S100" s="70" t="s">
        <v>624</v>
      </c>
    </row>
    <row r="101" spans="1:19">
      <c r="A101" t="s">
        <v>514</v>
      </c>
      <c r="B101" s="21">
        <v>45091</v>
      </c>
      <c r="C101" s="52" t="s">
        <v>489</v>
      </c>
      <c r="D101" s="6">
        <v>6</v>
      </c>
      <c r="H101">
        <v>38</v>
      </c>
      <c r="I101">
        <v>37</v>
      </c>
      <c r="J101" s="7">
        <v>38</v>
      </c>
      <c r="K101" s="24">
        <v>22</v>
      </c>
      <c r="L101" s="24">
        <v>22</v>
      </c>
      <c r="M101" s="7">
        <v>22</v>
      </c>
      <c r="N101" s="39">
        <f t="shared" si="9"/>
        <v>22</v>
      </c>
      <c r="O101" s="40">
        <f t="shared" si="5"/>
        <v>45070</v>
      </c>
      <c r="P101" s="41">
        <f t="shared" si="6"/>
        <v>45095</v>
      </c>
      <c r="Q101" s="64" t="s">
        <v>515</v>
      </c>
      <c r="R101" s="65" t="s">
        <v>71</v>
      </c>
      <c r="S101" s="70" t="s">
        <v>624</v>
      </c>
    </row>
    <row r="102" spans="1:18">
      <c r="A102" t="s">
        <v>522</v>
      </c>
      <c r="B102" s="21">
        <v>45088</v>
      </c>
      <c r="C102" s="52" t="s">
        <v>523</v>
      </c>
      <c r="D102" s="6">
        <v>3</v>
      </c>
      <c r="H102">
        <v>29</v>
      </c>
      <c r="I102">
        <v>32</v>
      </c>
      <c r="J102" s="7">
        <v>31</v>
      </c>
      <c r="K102" s="24">
        <v>18</v>
      </c>
      <c r="L102" s="24">
        <v>19</v>
      </c>
      <c r="M102" s="7">
        <v>19</v>
      </c>
      <c r="N102" s="39">
        <f t="shared" si="9"/>
        <v>19</v>
      </c>
      <c r="O102" s="40">
        <f t="shared" si="5"/>
        <v>45070</v>
      </c>
      <c r="P102" s="41">
        <f t="shared" si="6"/>
        <v>45095</v>
      </c>
      <c r="Q102" s="64" t="s">
        <v>64</v>
      </c>
      <c r="R102" s="65" t="s">
        <v>524</v>
      </c>
    </row>
    <row r="103" spans="1:19">
      <c r="A103" t="s">
        <v>533</v>
      </c>
      <c r="B103" s="21">
        <v>45091</v>
      </c>
      <c r="C103" s="31" t="s">
        <v>529</v>
      </c>
      <c r="D103" s="6">
        <v>5</v>
      </c>
      <c r="H103">
        <v>38</v>
      </c>
      <c r="I103">
        <v>37</v>
      </c>
      <c r="J103" s="7">
        <v>36</v>
      </c>
      <c r="K103" s="24">
        <v>22</v>
      </c>
      <c r="L103" s="24">
        <v>22</v>
      </c>
      <c r="M103" s="7">
        <v>21</v>
      </c>
      <c r="N103" s="39">
        <f t="shared" si="9"/>
        <v>22</v>
      </c>
      <c r="O103" s="40">
        <f t="shared" si="5"/>
        <v>45070</v>
      </c>
      <c r="P103" s="41">
        <f t="shared" si="6"/>
        <v>45095</v>
      </c>
      <c r="Q103" s="64" t="s">
        <v>337</v>
      </c>
      <c r="R103" s="65" t="s">
        <v>57</v>
      </c>
      <c r="S103" s="70" t="s">
        <v>633</v>
      </c>
    </row>
    <row r="104" spans="1:19">
      <c r="A104" t="s">
        <v>547</v>
      </c>
      <c r="B104" s="21">
        <v>45091</v>
      </c>
      <c r="C104" s="31" t="s">
        <v>529</v>
      </c>
      <c r="D104" s="6">
        <v>5</v>
      </c>
      <c r="H104">
        <v>38</v>
      </c>
      <c r="I104">
        <v>37</v>
      </c>
      <c r="J104" s="7">
        <v>41</v>
      </c>
      <c r="K104" s="24">
        <v>22</v>
      </c>
      <c r="L104" s="24">
        <v>22</v>
      </c>
      <c r="M104" s="7">
        <v>23</v>
      </c>
      <c r="N104" s="39">
        <f t="shared" si="9"/>
        <v>22</v>
      </c>
      <c r="O104" s="40">
        <f t="shared" si="5"/>
        <v>45070</v>
      </c>
      <c r="P104" s="41">
        <f t="shared" si="6"/>
        <v>45095</v>
      </c>
      <c r="Q104" s="64" t="s">
        <v>64</v>
      </c>
      <c r="R104" s="65" t="s">
        <v>57</v>
      </c>
      <c r="S104" s="70" t="s">
        <v>633</v>
      </c>
    </row>
    <row r="105" spans="1:18">
      <c r="A105" t="s">
        <v>554</v>
      </c>
      <c r="B105" s="21">
        <v>45088</v>
      </c>
      <c r="C105" s="31" t="s">
        <v>555</v>
      </c>
      <c r="D105" s="6">
        <v>4</v>
      </c>
      <c r="H105" s="24">
        <v>31</v>
      </c>
      <c r="I105">
        <v>33</v>
      </c>
      <c r="J105" s="7">
        <v>32</v>
      </c>
      <c r="K105" s="24">
        <v>19</v>
      </c>
      <c r="L105" s="24">
        <v>20</v>
      </c>
      <c r="M105" s="7">
        <v>19</v>
      </c>
      <c r="N105" s="39">
        <f t="shared" si="9"/>
        <v>19</v>
      </c>
      <c r="O105" s="40">
        <f t="shared" si="5"/>
        <v>45070</v>
      </c>
      <c r="P105" s="41">
        <f t="shared" si="6"/>
        <v>45095</v>
      </c>
      <c r="Q105" s="64" t="s">
        <v>337</v>
      </c>
      <c r="R105" s="65" t="s">
        <v>57</v>
      </c>
    </row>
    <row r="106" spans="1:19">
      <c r="A106" t="s">
        <v>569</v>
      </c>
      <c r="B106" s="21">
        <v>45088</v>
      </c>
      <c r="C106" s="31" t="s">
        <v>555</v>
      </c>
      <c r="D106" s="6">
        <v>1</v>
      </c>
      <c r="H106">
        <v>31</v>
      </c>
      <c r="K106" s="24">
        <v>19</v>
      </c>
      <c r="L106" s="24"/>
      <c r="N106" s="39">
        <v>19</v>
      </c>
      <c r="O106" s="40">
        <f t="shared" si="5"/>
        <v>45070</v>
      </c>
      <c r="P106" s="41">
        <f t="shared" si="6"/>
        <v>45095</v>
      </c>
      <c r="Q106" s="64" t="s">
        <v>169</v>
      </c>
      <c r="R106" s="65" t="s">
        <v>57</v>
      </c>
      <c r="S106" s="71" t="s">
        <v>639</v>
      </c>
    </row>
    <row r="107" spans="1:19">
      <c r="A107" t="s">
        <v>595</v>
      </c>
      <c r="B107" s="21">
        <v>45091</v>
      </c>
      <c r="C107" s="66" t="s">
        <v>582</v>
      </c>
      <c r="D107" s="6">
        <v>2</v>
      </c>
      <c r="H107">
        <v>37</v>
      </c>
      <c r="I107">
        <v>40</v>
      </c>
      <c r="K107" s="24">
        <v>22</v>
      </c>
      <c r="L107" s="24">
        <v>22</v>
      </c>
      <c r="N107" s="8">
        <f>ROUND((K107+L107)/2,0)</f>
        <v>22</v>
      </c>
      <c r="O107" s="40">
        <f t="shared" si="5"/>
        <v>45070</v>
      </c>
      <c r="P107" s="41">
        <f t="shared" si="6"/>
        <v>45095</v>
      </c>
      <c r="Q107" s="64" t="s">
        <v>491</v>
      </c>
      <c r="R107" s="65" t="s">
        <v>67</v>
      </c>
      <c r="S107" s="70" t="s">
        <v>631</v>
      </c>
    </row>
    <row r="108" spans="1:19">
      <c r="A108" t="s">
        <v>607</v>
      </c>
      <c r="B108" s="21">
        <v>45091</v>
      </c>
      <c r="C108" s="66" t="s">
        <v>582</v>
      </c>
      <c r="D108" s="6">
        <v>4</v>
      </c>
      <c r="H108">
        <v>40</v>
      </c>
      <c r="I108">
        <v>37</v>
      </c>
      <c r="J108" s="7">
        <v>40</v>
      </c>
      <c r="K108" s="24">
        <v>22</v>
      </c>
      <c r="L108" s="24">
        <v>22</v>
      </c>
      <c r="M108" s="7">
        <v>22</v>
      </c>
      <c r="N108" s="8">
        <f t="shared" ref="N108:N139" si="10">ROUND((K108+L108+M108)/3,0)</f>
        <v>22</v>
      </c>
      <c r="O108" s="40">
        <f t="shared" si="5"/>
        <v>45070</v>
      </c>
      <c r="P108" s="41">
        <f t="shared" si="6"/>
        <v>45095</v>
      </c>
      <c r="Q108" s="64" t="s">
        <v>184</v>
      </c>
      <c r="R108" s="65" t="s">
        <v>67</v>
      </c>
      <c r="S108" s="70" t="s">
        <v>625</v>
      </c>
    </row>
    <row r="109" spans="1:19">
      <c r="A109" t="s">
        <v>611</v>
      </c>
      <c r="B109" s="21">
        <v>45091</v>
      </c>
      <c r="C109" s="66" t="s">
        <v>582</v>
      </c>
      <c r="D109" s="6">
        <v>5</v>
      </c>
      <c r="H109">
        <v>38</v>
      </c>
      <c r="I109">
        <v>40</v>
      </c>
      <c r="J109" s="7">
        <v>37</v>
      </c>
      <c r="K109" s="24">
        <v>22</v>
      </c>
      <c r="L109" s="24">
        <v>22</v>
      </c>
      <c r="M109" s="7">
        <v>22</v>
      </c>
      <c r="N109" s="8">
        <f t="shared" si="10"/>
        <v>22</v>
      </c>
      <c r="O109" s="40">
        <f t="shared" si="5"/>
        <v>45070</v>
      </c>
      <c r="P109" s="41">
        <f t="shared" si="6"/>
        <v>45095</v>
      </c>
      <c r="Q109" s="64" t="s">
        <v>491</v>
      </c>
      <c r="R109" s="65" t="s">
        <v>67</v>
      </c>
      <c r="S109" s="70" t="s">
        <v>633</v>
      </c>
    </row>
    <row r="110" spans="1:19">
      <c r="A110" t="s">
        <v>614</v>
      </c>
      <c r="B110" s="21">
        <v>45091</v>
      </c>
      <c r="C110" s="66" t="s">
        <v>582</v>
      </c>
      <c r="D110" s="6">
        <v>5</v>
      </c>
      <c r="H110">
        <v>37</v>
      </c>
      <c r="I110">
        <v>37</v>
      </c>
      <c r="J110" s="7">
        <v>39</v>
      </c>
      <c r="K110" s="24">
        <v>22</v>
      </c>
      <c r="L110" s="24">
        <v>22</v>
      </c>
      <c r="M110" s="7">
        <v>22</v>
      </c>
      <c r="N110" s="8">
        <f t="shared" si="10"/>
        <v>22</v>
      </c>
      <c r="O110" s="40">
        <f t="shared" si="5"/>
        <v>45070</v>
      </c>
      <c r="P110" s="41">
        <f t="shared" si="6"/>
        <v>45095</v>
      </c>
      <c r="Q110" s="64" t="s">
        <v>128</v>
      </c>
      <c r="R110" s="65" t="s">
        <v>71</v>
      </c>
      <c r="S110" s="70" t="s">
        <v>633</v>
      </c>
    </row>
    <row r="111" spans="1:19">
      <c r="A111" t="s">
        <v>615</v>
      </c>
      <c r="B111" s="21">
        <v>45091</v>
      </c>
      <c r="C111" s="66" t="s">
        <v>582</v>
      </c>
      <c r="D111" s="6">
        <v>5</v>
      </c>
      <c r="H111">
        <v>38</v>
      </c>
      <c r="I111">
        <v>37</v>
      </c>
      <c r="J111" s="7">
        <v>36</v>
      </c>
      <c r="K111" s="24">
        <v>22</v>
      </c>
      <c r="L111" s="24">
        <v>22</v>
      </c>
      <c r="M111" s="7">
        <v>21</v>
      </c>
      <c r="N111" s="8">
        <f t="shared" si="10"/>
        <v>22</v>
      </c>
      <c r="O111" s="40">
        <f t="shared" si="5"/>
        <v>45070</v>
      </c>
      <c r="P111" s="41">
        <f t="shared" si="6"/>
        <v>45095</v>
      </c>
      <c r="Q111" s="64" t="s">
        <v>616</v>
      </c>
      <c r="R111" s="65" t="s">
        <v>71</v>
      </c>
      <c r="S111" s="70" t="s">
        <v>631</v>
      </c>
    </row>
    <row r="112" spans="1:19">
      <c r="A112" t="s">
        <v>618</v>
      </c>
      <c r="B112" s="21">
        <v>45091</v>
      </c>
      <c r="C112" s="66" t="s">
        <v>582</v>
      </c>
      <c r="D112" s="6">
        <v>4</v>
      </c>
      <c r="H112">
        <v>39</v>
      </c>
      <c r="I112">
        <v>40</v>
      </c>
      <c r="J112" s="7">
        <v>39</v>
      </c>
      <c r="K112" s="24">
        <v>22</v>
      </c>
      <c r="L112" s="24">
        <v>22</v>
      </c>
      <c r="M112" s="7">
        <v>22</v>
      </c>
      <c r="N112" s="8">
        <f t="shared" si="10"/>
        <v>22</v>
      </c>
      <c r="O112" s="40">
        <f t="shared" si="5"/>
        <v>45070</v>
      </c>
      <c r="P112" s="41">
        <f t="shared" si="6"/>
        <v>45095</v>
      </c>
      <c r="Q112" s="64" t="s">
        <v>88</v>
      </c>
      <c r="R112" s="65" t="s">
        <v>71</v>
      </c>
      <c r="S112" s="70" t="s">
        <v>624</v>
      </c>
    </row>
    <row r="113" spans="1:19">
      <c r="A113" t="s">
        <v>59</v>
      </c>
      <c r="B113" s="21">
        <v>45088</v>
      </c>
      <c r="C113" s="25" t="s">
        <v>55</v>
      </c>
      <c r="D113" s="6">
        <v>5</v>
      </c>
      <c r="H113">
        <v>29</v>
      </c>
      <c r="I113">
        <v>30</v>
      </c>
      <c r="J113" s="7">
        <v>26</v>
      </c>
      <c r="K113" s="24">
        <v>18</v>
      </c>
      <c r="L113" s="24">
        <v>19</v>
      </c>
      <c r="M113" s="7">
        <v>17</v>
      </c>
      <c r="N113" s="39">
        <f t="shared" si="10"/>
        <v>18</v>
      </c>
      <c r="O113" s="40">
        <f t="shared" si="5"/>
        <v>45071</v>
      </c>
      <c r="P113" s="41">
        <f t="shared" si="6"/>
        <v>45096</v>
      </c>
      <c r="Q113" s="80" t="s">
        <v>60</v>
      </c>
      <c r="R113" s="65" t="s">
        <v>57</v>
      </c>
      <c r="S113" s="79"/>
    </row>
    <row r="114" spans="1:18">
      <c r="A114" t="s">
        <v>76</v>
      </c>
      <c r="B114" s="21">
        <v>45088</v>
      </c>
      <c r="C114" s="22" t="s">
        <v>55</v>
      </c>
      <c r="D114" s="6">
        <v>4</v>
      </c>
      <c r="H114">
        <v>25</v>
      </c>
      <c r="I114">
        <v>32</v>
      </c>
      <c r="J114" s="7">
        <v>34</v>
      </c>
      <c r="K114" s="24">
        <v>16</v>
      </c>
      <c r="L114" s="24">
        <v>19</v>
      </c>
      <c r="M114" s="7">
        <v>20</v>
      </c>
      <c r="N114" s="39">
        <f t="shared" si="10"/>
        <v>18</v>
      </c>
      <c r="O114" s="40">
        <f t="shared" si="5"/>
        <v>45071</v>
      </c>
      <c r="P114" s="41">
        <f t="shared" si="6"/>
        <v>45096</v>
      </c>
      <c r="Q114" s="64" t="s">
        <v>77</v>
      </c>
      <c r="R114" s="65" t="s">
        <v>71</v>
      </c>
    </row>
    <row r="115" spans="1:18">
      <c r="A115" t="s">
        <v>93</v>
      </c>
      <c r="B115" s="21">
        <v>45088</v>
      </c>
      <c r="C115" s="30" t="s">
        <v>82</v>
      </c>
      <c r="D115" s="6">
        <v>4</v>
      </c>
      <c r="H115">
        <v>28</v>
      </c>
      <c r="I115">
        <v>29</v>
      </c>
      <c r="J115" s="7">
        <v>29</v>
      </c>
      <c r="K115" s="24">
        <v>18</v>
      </c>
      <c r="L115" s="24">
        <v>18</v>
      </c>
      <c r="M115" s="7">
        <v>18</v>
      </c>
      <c r="N115" s="39">
        <f t="shared" si="10"/>
        <v>18</v>
      </c>
      <c r="O115" s="40">
        <f t="shared" si="5"/>
        <v>45071</v>
      </c>
      <c r="P115" s="41">
        <f t="shared" si="6"/>
        <v>45096</v>
      </c>
      <c r="Q115" s="64" t="s">
        <v>94</v>
      </c>
      <c r="R115" s="65" t="s">
        <v>71</v>
      </c>
    </row>
    <row r="116" spans="1:19">
      <c r="A116" t="s">
        <v>102</v>
      </c>
      <c r="B116" s="21">
        <v>45091</v>
      </c>
      <c r="C116" s="31" t="s">
        <v>103</v>
      </c>
      <c r="D116" s="6">
        <v>4</v>
      </c>
      <c r="H116">
        <v>37</v>
      </c>
      <c r="I116">
        <v>38</v>
      </c>
      <c r="J116" s="7">
        <v>34</v>
      </c>
      <c r="K116" s="24">
        <v>22</v>
      </c>
      <c r="L116" s="24">
        <v>22</v>
      </c>
      <c r="M116" s="7">
        <v>20</v>
      </c>
      <c r="N116" s="39">
        <f t="shared" si="10"/>
        <v>21</v>
      </c>
      <c r="O116" s="40">
        <f t="shared" si="5"/>
        <v>45071</v>
      </c>
      <c r="P116" s="41">
        <f t="shared" si="6"/>
        <v>45096</v>
      </c>
      <c r="Q116" s="64" t="s">
        <v>101</v>
      </c>
      <c r="R116" s="65" t="s">
        <v>57</v>
      </c>
      <c r="S116" s="70" t="s">
        <v>631</v>
      </c>
    </row>
    <row r="117" spans="1:19">
      <c r="A117" t="s">
        <v>114</v>
      </c>
      <c r="B117" s="21">
        <v>45091</v>
      </c>
      <c r="C117" s="31" t="s">
        <v>103</v>
      </c>
      <c r="D117" s="6">
        <v>4</v>
      </c>
      <c r="H117">
        <v>35</v>
      </c>
      <c r="I117">
        <v>37</v>
      </c>
      <c r="J117" s="7">
        <v>35</v>
      </c>
      <c r="K117" s="24">
        <v>21</v>
      </c>
      <c r="L117" s="24">
        <v>22</v>
      </c>
      <c r="M117" s="7">
        <v>21</v>
      </c>
      <c r="N117" s="39">
        <f t="shared" si="10"/>
        <v>21</v>
      </c>
      <c r="O117" s="40">
        <f t="shared" si="5"/>
        <v>45071</v>
      </c>
      <c r="P117" s="41">
        <f t="shared" si="6"/>
        <v>45096</v>
      </c>
      <c r="Q117" s="64" t="s">
        <v>109</v>
      </c>
      <c r="R117" s="65" t="s">
        <v>57</v>
      </c>
      <c r="S117" s="70" t="s">
        <v>624</v>
      </c>
    </row>
    <row r="118" spans="1:19">
      <c r="A118" t="s">
        <v>116</v>
      </c>
      <c r="B118" s="21">
        <v>45091</v>
      </c>
      <c r="C118" s="31" t="s">
        <v>103</v>
      </c>
      <c r="D118" s="6">
        <v>5</v>
      </c>
      <c r="H118">
        <v>36</v>
      </c>
      <c r="I118">
        <v>40</v>
      </c>
      <c r="J118" s="7">
        <v>34</v>
      </c>
      <c r="K118" s="24">
        <v>21</v>
      </c>
      <c r="L118" s="24">
        <v>22</v>
      </c>
      <c r="M118" s="7">
        <v>20</v>
      </c>
      <c r="N118" s="39">
        <f t="shared" si="10"/>
        <v>21</v>
      </c>
      <c r="O118" s="40">
        <f t="shared" si="5"/>
        <v>45071</v>
      </c>
      <c r="P118" s="41">
        <f t="shared" si="6"/>
        <v>45096</v>
      </c>
      <c r="Q118" s="64" t="s">
        <v>96</v>
      </c>
      <c r="R118" s="65" t="s">
        <v>71</v>
      </c>
      <c r="S118" s="70" t="s">
        <v>624</v>
      </c>
    </row>
    <row r="119" spans="1:19">
      <c r="A119" t="s">
        <v>117</v>
      </c>
      <c r="B119" s="21">
        <v>45091</v>
      </c>
      <c r="C119" s="31" t="s">
        <v>103</v>
      </c>
      <c r="D119" s="6">
        <v>6</v>
      </c>
      <c r="H119">
        <v>35</v>
      </c>
      <c r="I119">
        <v>34</v>
      </c>
      <c r="J119" s="7">
        <v>36</v>
      </c>
      <c r="K119" s="24">
        <v>21</v>
      </c>
      <c r="L119" s="24">
        <v>20</v>
      </c>
      <c r="M119" s="7">
        <v>21</v>
      </c>
      <c r="N119" s="39">
        <f t="shared" si="10"/>
        <v>21</v>
      </c>
      <c r="O119" s="40">
        <f t="shared" si="5"/>
        <v>45071</v>
      </c>
      <c r="P119" s="41">
        <f t="shared" si="6"/>
        <v>45096</v>
      </c>
      <c r="Q119" s="73" t="s">
        <v>109</v>
      </c>
      <c r="R119" s="74" t="s">
        <v>57</v>
      </c>
      <c r="S119" s="72" t="s">
        <v>624</v>
      </c>
    </row>
    <row r="120" spans="1:19">
      <c r="A120" t="s">
        <v>119</v>
      </c>
      <c r="B120" s="21">
        <v>45091</v>
      </c>
      <c r="C120" s="31" t="s">
        <v>103</v>
      </c>
      <c r="D120" s="6">
        <v>3</v>
      </c>
      <c r="H120">
        <v>36</v>
      </c>
      <c r="I120">
        <v>39</v>
      </c>
      <c r="J120" s="7">
        <v>36</v>
      </c>
      <c r="K120" s="24">
        <v>21</v>
      </c>
      <c r="L120" s="24">
        <v>22</v>
      </c>
      <c r="M120" s="7">
        <v>21</v>
      </c>
      <c r="N120" s="39">
        <f t="shared" si="10"/>
        <v>21</v>
      </c>
      <c r="O120" s="40">
        <f t="shared" si="5"/>
        <v>45071</v>
      </c>
      <c r="P120" s="41">
        <f t="shared" si="6"/>
        <v>45096</v>
      </c>
      <c r="Q120" s="73" t="s">
        <v>112</v>
      </c>
      <c r="R120" s="74" t="s">
        <v>71</v>
      </c>
      <c r="S120" s="72" t="s">
        <v>631</v>
      </c>
    </row>
    <row r="121" spans="1:19">
      <c r="A121" t="s">
        <v>123</v>
      </c>
      <c r="B121" s="21">
        <v>45091</v>
      </c>
      <c r="C121" s="31" t="s">
        <v>103</v>
      </c>
      <c r="D121" s="6">
        <v>4</v>
      </c>
      <c r="H121">
        <v>34</v>
      </c>
      <c r="I121">
        <v>37</v>
      </c>
      <c r="J121" s="7">
        <v>38</v>
      </c>
      <c r="K121" s="24">
        <v>20</v>
      </c>
      <c r="L121" s="24">
        <v>22</v>
      </c>
      <c r="M121" s="7">
        <v>22</v>
      </c>
      <c r="N121" s="39">
        <f t="shared" si="10"/>
        <v>21</v>
      </c>
      <c r="O121" s="40">
        <f t="shared" si="5"/>
        <v>45071</v>
      </c>
      <c r="P121" s="41">
        <f t="shared" si="6"/>
        <v>45096</v>
      </c>
      <c r="Q121" s="73" t="s">
        <v>109</v>
      </c>
      <c r="R121" s="74" t="s">
        <v>71</v>
      </c>
      <c r="S121" s="72" t="s">
        <v>631</v>
      </c>
    </row>
    <row r="122" spans="1:19">
      <c r="A122" t="s">
        <v>137</v>
      </c>
      <c r="B122" s="21">
        <v>45091</v>
      </c>
      <c r="C122" s="31" t="s">
        <v>103</v>
      </c>
      <c r="D122" s="6">
        <v>4</v>
      </c>
      <c r="H122">
        <v>33</v>
      </c>
      <c r="I122">
        <v>36</v>
      </c>
      <c r="J122" s="7">
        <v>36</v>
      </c>
      <c r="K122" s="24">
        <v>20</v>
      </c>
      <c r="L122" s="24">
        <v>21</v>
      </c>
      <c r="M122" s="7">
        <v>21</v>
      </c>
      <c r="N122" s="39">
        <f t="shared" si="10"/>
        <v>21</v>
      </c>
      <c r="O122" s="40">
        <f t="shared" si="5"/>
        <v>45071</v>
      </c>
      <c r="P122" s="41">
        <f t="shared" si="6"/>
        <v>45096</v>
      </c>
      <c r="Q122" s="64" t="s">
        <v>134</v>
      </c>
      <c r="R122" s="65" t="s">
        <v>57</v>
      </c>
      <c r="S122" s="70" t="s">
        <v>624</v>
      </c>
    </row>
    <row r="123" spans="1:19">
      <c r="A123" t="s">
        <v>142</v>
      </c>
      <c r="B123" s="21">
        <v>45091</v>
      </c>
      <c r="C123" s="31" t="s">
        <v>103</v>
      </c>
      <c r="D123" s="6">
        <v>4</v>
      </c>
      <c r="H123">
        <v>34</v>
      </c>
      <c r="I123">
        <v>38</v>
      </c>
      <c r="J123" s="7">
        <v>37</v>
      </c>
      <c r="K123" s="24">
        <v>20</v>
      </c>
      <c r="L123" s="24">
        <v>22</v>
      </c>
      <c r="M123" s="7">
        <v>22</v>
      </c>
      <c r="N123" s="39">
        <f t="shared" si="10"/>
        <v>21</v>
      </c>
      <c r="O123" s="40">
        <f t="shared" si="5"/>
        <v>45071</v>
      </c>
      <c r="P123" s="41">
        <f t="shared" si="6"/>
        <v>45096</v>
      </c>
      <c r="Q123" s="64" t="s">
        <v>64</v>
      </c>
      <c r="R123" s="65" t="s">
        <v>57</v>
      </c>
      <c r="S123" s="70" t="s">
        <v>624</v>
      </c>
    </row>
    <row r="124" spans="1:19">
      <c r="A124" t="s">
        <v>146</v>
      </c>
      <c r="B124" s="21">
        <v>45091</v>
      </c>
      <c r="C124" s="31" t="s">
        <v>103</v>
      </c>
      <c r="D124" s="6">
        <v>4</v>
      </c>
      <c r="H124">
        <v>34</v>
      </c>
      <c r="I124">
        <v>35</v>
      </c>
      <c r="J124" s="7">
        <v>36</v>
      </c>
      <c r="K124" s="24">
        <v>20</v>
      </c>
      <c r="L124" s="24">
        <v>21</v>
      </c>
      <c r="M124" s="7">
        <v>21</v>
      </c>
      <c r="N124" s="39">
        <f t="shared" si="10"/>
        <v>21</v>
      </c>
      <c r="O124" s="40">
        <f t="shared" si="5"/>
        <v>45071</v>
      </c>
      <c r="P124" s="41">
        <f t="shared" si="6"/>
        <v>45096</v>
      </c>
      <c r="Q124" s="64" t="s">
        <v>96</v>
      </c>
      <c r="R124" s="65" t="s">
        <v>71</v>
      </c>
      <c r="S124" s="70" t="s">
        <v>624</v>
      </c>
    </row>
    <row r="125" spans="1:19">
      <c r="A125" t="s">
        <v>147</v>
      </c>
      <c r="B125" s="21">
        <v>45091</v>
      </c>
      <c r="C125" s="31" t="s">
        <v>103</v>
      </c>
      <c r="D125" s="6">
        <v>4</v>
      </c>
      <c r="H125">
        <v>35</v>
      </c>
      <c r="I125">
        <v>38</v>
      </c>
      <c r="J125" s="7">
        <v>36</v>
      </c>
      <c r="K125" s="24">
        <v>21</v>
      </c>
      <c r="L125" s="24">
        <v>22</v>
      </c>
      <c r="M125" s="7">
        <v>21</v>
      </c>
      <c r="N125" s="39">
        <f t="shared" si="10"/>
        <v>21</v>
      </c>
      <c r="O125" s="40">
        <f t="shared" si="5"/>
        <v>45071</v>
      </c>
      <c r="P125" s="41">
        <f t="shared" si="6"/>
        <v>45096</v>
      </c>
      <c r="Q125" s="64" t="s">
        <v>96</v>
      </c>
      <c r="R125" s="65" t="s">
        <v>57</v>
      </c>
      <c r="S125" s="70" t="s">
        <v>624</v>
      </c>
    </row>
    <row r="126" spans="1:19">
      <c r="A126" t="s">
        <v>160</v>
      </c>
      <c r="B126" s="21">
        <v>45091</v>
      </c>
      <c r="C126" s="52" t="s">
        <v>161</v>
      </c>
      <c r="D126" s="6">
        <v>4</v>
      </c>
      <c r="H126">
        <v>33</v>
      </c>
      <c r="I126">
        <v>35</v>
      </c>
      <c r="J126" s="7">
        <v>35</v>
      </c>
      <c r="K126" s="24">
        <v>20</v>
      </c>
      <c r="L126" s="24">
        <v>21</v>
      </c>
      <c r="M126" s="7">
        <v>21</v>
      </c>
      <c r="N126" s="39">
        <f t="shared" si="10"/>
        <v>21</v>
      </c>
      <c r="O126" s="40">
        <f t="shared" si="5"/>
        <v>45071</v>
      </c>
      <c r="P126" s="41">
        <f t="shared" si="6"/>
        <v>45096</v>
      </c>
      <c r="Q126" s="64" t="s">
        <v>162</v>
      </c>
      <c r="R126" s="65" t="s">
        <v>71</v>
      </c>
      <c r="S126" s="70" t="s">
        <v>624</v>
      </c>
    </row>
    <row r="127" spans="1:19">
      <c r="A127" t="s">
        <v>166</v>
      </c>
      <c r="B127" s="21">
        <v>45091</v>
      </c>
      <c r="C127" s="52" t="s">
        <v>161</v>
      </c>
      <c r="D127" s="6">
        <v>3</v>
      </c>
      <c r="H127">
        <v>40</v>
      </c>
      <c r="I127">
        <v>38</v>
      </c>
      <c r="J127" s="7">
        <v>32</v>
      </c>
      <c r="K127" s="24">
        <v>22</v>
      </c>
      <c r="L127" s="24">
        <v>22</v>
      </c>
      <c r="M127" s="7">
        <v>19</v>
      </c>
      <c r="N127" s="39">
        <f t="shared" si="10"/>
        <v>21</v>
      </c>
      <c r="O127" s="40">
        <f t="shared" si="5"/>
        <v>45071</v>
      </c>
      <c r="P127" s="41">
        <f t="shared" si="6"/>
        <v>45096</v>
      </c>
      <c r="Q127" s="64" t="s">
        <v>167</v>
      </c>
      <c r="R127" s="65" t="s">
        <v>71</v>
      </c>
      <c r="S127" s="70" t="s">
        <v>631</v>
      </c>
    </row>
    <row r="128" spans="1:19">
      <c r="A128" t="s">
        <v>171</v>
      </c>
      <c r="B128" s="21">
        <v>45091</v>
      </c>
      <c r="C128" s="52" t="s">
        <v>161</v>
      </c>
      <c r="D128" s="6">
        <v>5</v>
      </c>
      <c r="H128">
        <v>34</v>
      </c>
      <c r="I128">
        <v>38</v>
      </c>
      <c r="J128" s="7">
        <v>33</v>
      </c>
      <c r="K128" s="24">
        <v>20</v>
      </c>
      <c r="L128" s="24">
        <v>22</v>
      </c>
      <c r="M128" s="7">
        <v>20</v>
      </c>
      <c r="N128" s="39">
        <f t="shared" si="10"/>
        <v>21</v>
      </c>
      <c r="O128" s="40">
        <f t="shared" si="5"/>
        <v>45071</v>
      </c>
      <c r="P128" s="41">
        <f t="shared" si="6"/>
        <v>45096</v>
      </c>
      <c r="Q128" s="64" t="s">
        <v>73</v>
      </c>
      <c r="R128" s="65" t="s">
        <v>71</v>
      </c>
      <c r="S128" s="70" t="s">
        <v>624</v>
      </c>
    </row>
    <row r="129" spans="1:19">
      <c r="A129" t="s">
        <v>174</v>
      </c>
      <c r="B129" s="21">
        <v>45091</v>
      </c>
      <c r="C129" s="52" t="s">
        <v>161</v>
      </c>
      <c r="D129" s="6">
        <v>6</v>
      </c>
      <c r="H129">
        <v>36</v>
      </c>
      <c r="I129">
        <v>34</v>
      </c>
      <c r="J129" s="7">
        <v>37</v>
      </c>
      <c r="K129" s="24">
        <v>21</v>
      </c>
      <c r="L129" s="24">
        <v>20</v>
      </c>
      <c r="M129" s="7">
        <v>22</v>
      </c>
      <c r="N129" s="39">
        <f t="shared" si="10"/>
        <v>21</v>
      </c>
      <c r="O129" s="40">
        <f t="shared" si="5"/>
        <v>45071</v>
      </c>
      <c r="P129" s="41">
        <f t="shared" si="6"/>
        <v>45096</v>
      </c>
      <c r="Q129" s="64" t="s">
        <v>73</v>
      </c>
      <c r="R129" s="65" t="s">
        <v>57</v>
      </c>
      <c r="S129" s="70" t="s">
        <v>631</v>
      </c>
    </row>
    <row r="130" spans="1:19">
      <c r="A130" t="s">
        <v>179</v>
      </c>
      <c r="B130" s="21">
        <v>45091</v>
      </c>
      <c r="C130" s="52" t="s">
        <v>161</v>
      </c>
      <c r="D130" s="6">
        <v>4</v>
      </c>
      <c r="H130">
        <v>35</v>
      </c>
      <c r="I130">
        <v>37</v>
      </c>
      <c r="J130" s="7">
        <v>36</v>
      </c>
      <c r="K130" s="24">
        <v>21</v>
      </c>
      <c r="L130" s="24">
        <v>22</v>
      </c>
      <c r="M130" s="7">
        <v>21</v>
      </c>
      <c r="N130" s="39">
        <f t="shared" si="10"/>
        <v>21</v>
      </c>
      <c r="O130" s="40">
        <f t="shared" ref="O130:O193" si="11">B130-N130+1</f>
        <v>45071</v>
      </c>
      <c r="P130" s="41">
        <f t="shared" ref="P130:P193" si="12">O130+25</f>
        <v>45096</v>
      </c>
      <c r="Q130" s="64" t="s">
        <v>136</v>
      </c>
      <c r="R130" s="65" t="s">
        <v>57</v>
      </c>
      <c r="S130" s="70" t="s">
        <v>624</v>
      </c>
    </row>
    <row r="131" spans="1:19">
      <c r="A131" t="s">
        <v>185</v>
      </c>
      <c r="B131" s="21">
        <v>45091</v>
      </c>
      <c r="C131" s="52" t="s">
        <v>161</v>
      </c>
      <c r="D131" s="6">
        <v>3</v>
      </c>
      <c r="H131">
        <v>36</v>
      </c>
      <c r="I131">
        <v>36</v>
      </c>
      <c r="J131" s="7">
        <v>37</v>
      </c>
      <c r="K131" s="24">
        <v>21</v>
      </c>
      <c r="L131" s="24">
        <v>21</v>
      </c>
      <c r="M131" s="7">
        <v>22</v>
      </c>
      <c r="N131" s="39">
        <f t="shared" si="10"/>
        <v>21</v>
      </c>
      <c r="O131" s="40">
        <f t="shared" si="11"/>
        <v>45071</v>
      </c>
      <c r="P131" s="41">
        <f t="shared" si="12"/>
        <v>45096</v>
      </c>
      <c r="Q131" s="64" t="s">
        <v>73</v>
      </c>
      <c r="R131" s="65" t="s">
        <v>57</v>
      </c>
      <c r="S131" s="70" t="s">
        <v>625</v>
      </c>
    </row>
    <row r="132" spans="1:19">
      <c r="A132" t="s">
        <v>192</v>
      </c>
      <c r="B132" s="21">
        <v>45091</v>
      </c>
      <c r="C132" s="52" t="s">
        <v>161</v>
      </c>
      <c r="D132" s="6">
        <v>3</v>
      </c>
      <c r="H132">
        <v>35</v>
      </c>
      <c r="I132">
        <v>36</v>
      </c>
      <c r="J132" s="7">
        <v>36</v>
      </c>
      <c r="K132" s="24">
        <v>21</v>
      </c>
      <c r="L132" s="24">
        <v>21</v>
      </c>
      <c r="M132" s="7">
        <v>21</v>
      </c>
      <c r="N132" s="39">
        <f t="shared" si="10"/>
        <v>21</v>
      </c>
      <c r="O132" s="40">
        <f t="shared" si="11"/>
        <v>45071</v>
      </c>
      <c r="P132" s="41">
        <f t="shared" si="12"/>
        <v>45096</v>
      </c>
      <c r="Q132" s="64" t="s">
        <v>96</v>
      </c>
      <c r="R132" s="65" t="s">
        <v>67</v>
      </c>
      <c r="S132" s="70" t="s">
        <v>631</v>
      </c>
    </row>
    <row r="133" spans="1:19">
      <c r="A133" t="s">
        <v>203</v>
      </c>
      <c r="B133" s="21">
        <v>45091</v>
      </c>
      <c r="C133" s="52" t="s">
        <v>161</v>
      </c>
      <c r="D133" s="6">
        <v>7</v>
      </c>
      <c r="H133">
        <v>36</v>
      </c>
      <c r="I133">
        <v>39</v>
      </c>
      <c r="J133" s="7">
        <v>34</v>
      </c>
      <c r="K133" s="24">
        <v>21</v>
      </c>
      <c r="L133" s="24">
        <v>22</v>
      </c>
      <c r="M133" s="7">
        <v>20</v>
      </c>
      <c r="N133" s="39">
        <f t="shared" si="10"/>
        <v>21</v>
      </c>
      <c r="O133" s="40">
        <f t="shared" si="11"/>
        <v>45071</v>
      </c>
      <c r="P133" s="41">
        <f t="shared" si="12"/>
        <v>45096</v>
      </c>
      <c r="Q133" s="64" t="s">
        <v>112</v>
      </c>
      <c r="R133" s="65" t="s">
        <v>71</v>
      </c>
      <c r="S133" s="70" t="s">
        <v>645</v>
      </c>
    </row>
    <row r="134" spans="1:19">
      <c r="A134" t="s">
        <v>204</v>
      </c>
      <c r="B134" s="21">
        <v>45091</v>
      </c>
      <c r="C134" s="52" t="s">
        <v>161</v>
      </c>
      <c r="D134" s="6">
        <v>5</v>
      </c>
      <c r="H134">
        <v>32</v>
      </c>
      <c r="I134">
        <v>38</v>
      </c>
      <c r="J134" s="7">
        <v>39</v>
      </c>
      <c r="K134" s="24">
        <v>19</v>
      </c>
      <c r="L134" s="24">
        <v>22</v>
      </c>
      <c r="M134" s="7">
        <v>22</v>
      </c>
      <c r="N134" s="39">
        <f t="shared" si="10"/>
        <v>21</v>
      </c>
      <c r="O134" s="40">
        <f t="shared" si="11"/>
        <v>45071</v>
      </c>
      <c r="P134" s="41">
        <f t="shared" si="12"/>
        <v>45096</v>
      </c>
      <c r="Q134" s="64" t="s">
        <v>205</v>
      </c>
      <c r="R134" s="65" t="s">
        <v>57</v>
      </c>
      <c r="S134" s="70" t="s">
        <v>624</v>
      </c>
    </row>
    <row r="135" spans="1:19">
      <c r="A135" t="s">
        <v>220</v>
      </c>
      <c r="B135" s="21">
        <v>45091</v>
      </c>
      <c r="C135" s="52" t="s">
        <v>161</v>
      </c>
      <c r="D135" s="6">
        <v>4</v>
      </c>
      <c r="H135">
        <v>32</v>
      </c>
      <c r="I135">
        <v>35</v>
      </c>
      <c r="J135" s="7">
        <v>37</v>
      </c>
      <c r="K135" s="24">
        <v>19</v>
      </c>
      <c r="L135" s="24">
        <v>21</v>
      </c>
      <c r="M135" s="7">
        <v>22</v>
      </c>
      <c r="N135" s="39">
        <f t="shared" si="10"/>
        <v>21</v>
      </c>
      <c r="O135" s="40">
        <f t="shared" si="11"/>
        <v>45071</v>
      </c>
      <c r="P135" s="41">
        <f t="shared" si="12"/>
        <v>45096</v>
      </c>
      <c r="Q135" s="64" t="s">
        <v>184</v>
      </c>
      <c r="R135" s="65" t="s">
        <v>67</v>
      </c>
      <c r="S135" s="70" t="s">
        <v>625</v>
      </c>
    </row>
    <row r="136" spans="1:19">
      <c r="A136" t="s">
        <v>230</v>
      </c>
      <c r="B136" s="21">
        <v>45092</v>
      </c>
      <c r="C136" s="52" t="s">
        <v>231</v>
      </c>
      <c r="D136" s="6">
        <v>6</v>
      </c>
      <c r="H136">
        <v>35</v>
      </c>
      <c r="I136">
        <v>37</v>
      </c>
      <c r="J136" s="7">
        <v>38</v>
      </c>
      <c r="K136" s="24">
        <v>21</v>
      </c>
      <c r="L136" s="24">
        <v>22</v>
      </c>
      <c r="M136" s="7">
        <v>22</v>
      </c>
      <c r="N136" s="39">
        <f t="shared" si="10"/>
        <v>22</v>
      </c>
      <c r="O136" s="40">
        <f t="shared" si="11"/>
        <v>45071</v>
      </c>
      <c r="P136" s="41">
        <f t="shared" si="12"/>
        <v>45096</v>
      </c>
      <c r="Q136" s="64" t="s">
        <v>128</v>
      </c>
      <c r="R136" s="65" t="s">
        <v>71</v>
      </c>
      <c r="S136" s="70" t="s">
        <v>633</v>
      </c>
    </row>
    <row r="137" spans="1:19">
      <c r="A137" t="s">
        <v>232</v>
      </c>
      <c r="B137" s="21">
        <v>45092</v>
      </c>
      <c r="C137" s="52" t="s">
        <v>231</v>
      </c>
      <c r="D137" s="6">
        <v>5</v>
      </c>
      <c r="H137">
        <v>39</v>
      </c>
      <c r="I137">
        <v>38</v>
      </c>
      <c r="J137" s="7">
        <v>35</v>
      </c>
      <c r="K137" s="24">
        <v>22</v>
      </c>
      <c r="L137" s="24">
        <v>22</v>
      </c>
      <c r="M137" s="7">
        <v>21</v>
      </c>
      <c r="N137" s="39">
        <f t="shared" si="10"/>
        <v>22</v>
      </c>
      <c r="O137" s="40">
        <f t="shared" si="11"/>
        <v>45071</v>
      </c>
      <c r="P137" s="41">
        <f t="shared" si="12"/>
        <v>45096</v>
      </c>
      <c r="Q137" s="64" t="s">
        <v>128</v>
      </c>
      <c r="R137" s="65" t="s">
        <v>71</v>
      </c>
      <c r="S137" s="70" t="s">
        <v>633</v>
      </c>
    </row>
    <row r="138" spans="1:19">
      <c r="A138" t="s">
        <v>233</v>
      </c>
      <c r="B138" s="21">
        <v>45092</v>
      </c>
      <c r="C138" s="52" t="s">
        <v>231</v>
      </c>
      <c r="D138" s="6">
        <v>5</v>
      </c>
      <c r="H138">
        <v>39</v>
      </c>
      <c r="I138">
        <v>36</v>
      </c>
      <c r="J138" s="7">
        <v>37</v>
      </c>
      <c r="K138" s="24">
        <v>22</v>
      </c>
      <c r="L138" s="24">
        <v>21</v>
      </c>
      <c r="M138" s="7">
        <v>22</v>
      </c>
      <c r="N138" s="39">
        <f t="shared" si="10"/>
        <v>22</v>
      </c>
      <c r="O138" s="40">
        <f t="shared" si="11"/>
        <v>45071</v>
      </c>
      <c r="P138" s="41">
        <f t="shared" si="12"/>
        <v>45096</v>
      </c>
      <c r="Q138" s="64" t="s">
        <v>128</v>
      </c>
      <c r="R138" s="65" t="s">
        <v>71</v>
      </c>
      <c r="S138" s="70" t="s">
        <v>631</v>
      </c>
    </row>
    <row r="139" spans="1:19">
      <c r="A139" t="s">
        <v>234</v>
      </c>
      <c r="B139" s="21">
        <v>45092</v>
      </c>
      <c r="C139" s="52" t="s">
        <v>231</v>
      </c>
      <c r="D139" s="6">
        <v>4</v>
      </c>
      <c r="H139">
        <v>35</v>
      </c>
      <c r="I139">
        <v>38</v>
      </c>
      <c r="J139" s="7">
        <v>39</v>
      </c>
      <c r="K139" s="24">
        <v>21</v>
      </c>
      <c r="L139" s="24">
        <v>22</v>
      </c>
      <c r="M139" s="7">
        <v>22</v>
      </c>
      <c r="N139" s="39">
        <f t="shared" si="10"/>
        <v>22</v>
      </c>
      <c r="O139" s="40">
        <f t="shared" si="11"/>
        <v>45071</v>
      </c>
      <c r="P139" s="41">
        <f t="shared" si="12"/>
        <v>45096</v>
      </c>
      <c r="Q139" s="64" t="s">
        <v>235</v>
      </c>
      <c r="R139" s="65" t="s">
        <v>71</v>
      </c>
      <c r="S139" s="70" t="s">
        <v>624</v>
      </c>
    </row>
    <row r="140" spans="1:19">
      <c r="A140" t="s">
        <v>236</v>
      </c>
      <c r="B140" s="21">
        <v>45092</v>
      </c>
      <c r="C140" s="52" t="s">
        <v>231</v>
      </c>
      <c r="D140" s="6">
        <v>5</v>
      </c>
      <c r="H140">
        <v>39</v>
      </c>
      <c r="I140">
        <v>40</v>
      </c>
      <c r="J140" s="7">
        <v>39</v>
      </c>
      <c r="K140" s="24">
        <v>22</v>
      </c>
      <c r="L140" s="24">
        <v>22</v>
      </c>
      <c r="M140" s="7">
        <v>22</v>
      </c>
      <c r="N140" s="39">
        <f t="shared" ref="N140:N160" si="13">ROUND((K140+L140+M140)/3,0)</f>
        <v>22</v>
      </c>
      <c r="O140" s="40">
        <f t="shared" si="11"/>
        <v>45071</v>
      </c>
      <c r="P140" s="41">
        <f t="shared" si="12"/>
        <v>45096</v>
      </c>
      <c r="Q140" s="64" t="s">
        <v>132</v>
      </c>
      <c r="R140" s="65" t="s">
        <v>57</v>
      </c>
      <c r="S140" s="70" t="s">
        <v>633</v>
      </c>
    </row>
    <row r="141" spans="1:19">
      <c r="A141" t="s">
        <v>241</v>
      </c>
      <c r="B141" s="21">
        <v>45092</v>
      </c>
      <c r="C141" s="52" t="s">
        <v>231</v>
      </c>
      <c r="D141" s="6">
        <v>4</v>
      </c>
      <c r="H141">
        <v>35</v>
      </c>
      <c r="I141">
        <v>40</v>
      </c>
      <c r="J141" s="7">
        <v>41</v>
      </c>
      <c r="K141" s="24">
        <v>21</v>
      </c>
      <c r="L141" s="24">
        <v>22</v>
      </c>
      <c r="M141" s="7">
        <v>23</v>
      </c>
      <c r="N141" s="39">
        <f t="shared" si="13"/>
        <v>22</v>
      </c>
      <c r="O141" s="40">
        <f t="shared" si="11"/>
        <v>45071</v>
      </c>
      <c r="P141" s="41">
        <f t="shared" si="12"/>
        <v>45096</v>
      </c>
      <c r="Q141" s="64" t="s">
        <v>83</v>
      </c>
      <c r="R141" s="65" t="s">
        <v>57</v>
      </c>
      <c r="S141" s="70" t="s">
        <v>625</v>
      </c>
    </row>
    <row r="142" spans="1:19">
      <c r="A142" t="s">
        <v>251</v>
      </c>
      <c r="B142" s="21">
        <v>45092</v>
      </c>
      <c r="C142" s="52" t="s">
        <v>231</v>
      </c>
      <c r="D142" s="6">
        <v>6</v>
      </c>
      <c r="H142">
        <v>38</v>
      </c>
      <c r="I142">
        <v>36</v>
      </c>
      <c r="J142" s="7">
        <v>38</v>
      </c>
      <c r="K142" s="24">
        <v>22</v>
      </c>
      <c r="L142" s="24">
        <v>21</v>
      </c>
      <c r="M142" s="7">
        <v>22</v>
      </c>
      <c r="N142" s="39">
        <f t="shared" si="13"/>
        <v>22</v>
      </c>
      <c r="O142" s="40">
        <f t="shared" si="11"/>
        <v>45071</v>
      </c>
      <c r="P142" s="41">
        <f t="shared" si="12"/>
        <v>45096</v>
      </c>
      <c r="Q142" s="64" t="s">
        <v>88</v>
      </c>
      <c r="R142" s="65" t="s">
        <v>71</v>
      </c>
      <c r="S142" s="70" t="s">
        <v>635</v>
      </c>
    </row>
    <row r="143" spans="1:19">
      <c r="A143" t="s">
        <v>257</v>
      </c>
      <c r="B143" s="21">
        <v>45092</v>
      </c>
      <c r="C143" s="52" t="s">
        <v>231</v>
      </c>
      <c r="D143" s="6">
        <v>4</v>
      </c>
      <c r="H143">
        <v>38</v>
      </c>
      <c r="I143">
        <v>36</v>
      </c>
      <c r="J143" s="7">
        <v>39</v>
      </c>
      <c r="K143" s="24">
        <v>22</v>
      </c>
      <c r="L143" s="24">
        <v>21</v>
      </c>
      <c r="M143" s="7">
        <v>22</v>
      </c>
      <c r="N143" s="39">
        <f t="shared" si="13"/>
        <v>22</v>
      </c>
      <c r="O143" s="40">
        <f t="shared" si="11"/>
        <v>45071</v>
      </c>
      <c r="P143" s="41">
        <f t="shared" si="12"/>
        <v>45096</v>
      </c>
      <c r="Q143" s="64" t="s">
        <v>235</v>
      </c>
      <c r="R143" s="65" t="s">
        <v>67</v>
      </c>
      <c r="S143" s="70" t="s">
        <v>640</v>
      </c>
    </row>
    <row r="144" spans="1:19">
      <c r="A144" t="s">
        <v>262</v>
      </c>
      <c r="B144" s="21">
        <v>45092</v>
      </c>
      <c r="C144" s="52" t="s">
        <v>231</v>
      </c>
      <c r="D144" s="6">
        <v>5</v>
      </c>
      <c r="H144">
        <v>37</v>
      </c>
      <c r="I144">
        <v>40</v>
      </c>
      <c r="J144" s="7">
        <v>40</v>
      </c>
      <c r="K144" s="24">
        <v>22</v>
      </c>
      <c r="L144" s="24">
        <v>22</v>
      </c>
      <c r="M144" s="7">
        <v>22</v>
      </c>
      <c r="N144" s="39">
        <f t="shared" si="13"/>
        <v>22</v>
      </c>
      <c r="O144" s="40">
        <f t="shared" si="11"/>
        <v>45071</v>
      </c>
      <c r="P144" s="41">
        <f t="shared" si="12"/>
        <v>45096</v>
      </c>
      <c r="Q144" s="64" t="s">
        <v>83</v>
      </c>
      <c r="R144" s="65" t="s">
        <v>71</v>
      </c>
      <c r="S144" s="70" t="s">
        <v>633</v>
      </c>
    </row>
    <row r="145" spans="1:19">
      <c r="A145" t="s">
        <v>275</v>
      </c>
      <c r="B145" s="21">
        <v>45092</v>
      </c>
      <c r="C145" s="52" t="s">
        <v>231</v>
      </c>
      <c r="D145" s="6">
        <v>4</v>
      </c>
      <c r="H145">
        <v>37</v>
      </c>
      <c r="I145">
        <v>35</v>
      </c>
      <c r="J145" s="7">
        <v>37</v>
      </c>
      <c r="K145" s="24">
        <v>22</v>
      </c>
      <c r="L145" s="24">
        <v>21</v>
      </c>
      <c r="M145" s="7">
        <v>22</v>
      </c>
      <c r="N145" s="39">
        <f t="shared" si="13"/>
        <v>22</v>
      </c>
      <c r="O145" s="40">
        <f t="shared" si="11"/>
        <v>45071</v>
      </c>
      <c r="P145" s="41">
        <f t="shared" si="12"/>
        <v>45096</v>
      </c>
      <c r="Q145" s="64" t="s">
        <v>274</v>
      </c>
      <c r="R145" s="65" t="s">
        <v>57</v>
      </c>
      <c r="S145" s="70" t="s">
        <v>624</v>
      </c>
    </row>
    <row r="146" spans="1:18">
      <c r="A146" t="s">
        <v>303</v>
      </c>
      <c r="B146" s="21">
        <v>45092</v>
      </c>
      <c r="C146" s="52" t="s">
        <v>231</v>
      </c>
      <c r="D146" s="6">
        <v>4</v>
      </c>
      <c r="H146">
        <v>38</v>
      </c>
      <c r="I146">
        <v>41</v>
      </c>
      <c r="J146" s="7">
        <v>37</v>
      </c>
      <c r="K146" s="24">
        <v>22</v>
      </c>
      <c r="L146" s="24">
        <v>23</v>
      </c>
      <c r="M146" s="7">
        <v>22</v>
      </c>
      <c r="N146" s="39">
        <f t="shared" si="13"/>
        <v>22</v>
      </c>
      <c r="O146" s="40">
        <f t="shared" si="11"/>
        <v>45071</v>
      </c>
      <c r="P146" s="41">
        <f t="shared" si="12"/>
        <v>45096</v>
      </c>
      <c r="Q146" s="64" t="s">
        <v>141</v>
      </c>
      <c r="R146" s="65" t="s">
        <v>71</v>
      </c>
    </row>
    <row r="147" spans="1:18">
      <c r="A147" t="s">
        <v>312</v>
      </c>
      <c r="B147" s="21">
        <v>45089</v>
      </c>
      <c r="C147" s="31" t="s">
        <v>305</v>
      </c>
      <c r="D147" s="6">
        <v>5</v>
      </c>
      <c r="H147">
        <v>33</v>
      </c>
      <c r="I147">
        <v>26</v>
      </c>
      <c r="J147" s="7">
        <v>30</v>
      </c>
      <c r="K147" s="24">
        <v>20</v>
      </c>
      <c r="L147" s="24">
        <v>17</v>
      </c>
      <c r="M147" s="7">
        <v>19</v>
      </c>
      <c r="N147" s="39">
        <f t="shared" si="13"/>
        <v>19</v>
      </c>
      <c r="O147" s="40">
        <f t="shared" si="11"/>
        <v>45071</v>
      </c>
      <c r="P147" s="41">
        <f t="shared" si="12"/>
        <v>45096</v>
      </c>
      <c r="Q147" s="64" t="s">
        <v>307</v>
      </c>
      <c r="R147" s="65" t="s">
        <v>71</v>
      </c>
    </row>
    <row r="148" spans="1:19">
      <c r="A148" t="s">
        <v>314</v>
      </c>
      <c r="B148" s="21">
        <v>45089</v>
      </c>
      <c r="C148" s="31" t="s">
        <v>305</v>
      </c>
      <c r="D148" s="6">
        <v>3</v>
      </c>
      <c r="H148">
        <v>31</v>
      </c>
      <c r="I148">
        <v>32</v>
      </c>
      <c r="J148" s="7">
        <v>33</v>
      </c>
      <c r="K148" s="24">
        <v>19</v>
      </c>
      <c r="L148" s="24">
        <v>19</v>
      </c>
      <c r="M148" s="7">
        <v>20</v>
      </c>
      <c r="N148" s="39">
        <f t="shared" si="13"/>
        <v>19</v>
      </c>
      <c r="O148" s="40">
        <f t="shared" si="11"/>
        <v>45071</v>
      </c>
      <c r="P148" s="41">
        <f t="shared" si="12"/>
        <v>45096</v>
      </c>
      <c r="Q148" s="64" t="s">
        <v>307</v>
      </c>
      <c r="R148" s="65" t="s">
        <v>67</v>
      </c>
      <c r="S148" s="70" t="s">
        <v>624</v>
      </c>
    </row>
    <row r="149" spans="1:19">
      <c r="A149" t="s">
        <v>325</v>
      </c>
      <c r="B149" s="21">
        <v>45089</v>
      </c>
      <c r="C149" s="31" t="s">
        <v>305</v>
      </c>
      <c r="D149" s="6">
        <v>5</v>
      </c>
      <c r="H149">
        <v>31</v>
      </c>
      <c r="I149">
        <v>30</v>
      </c>
      <c r="J149" s="7">
        <v>32</v>
      </c>
      <c r="K149" s="24">
        <v>19</v>
      </c>
      <c r="L149" s="24">
        <v>19</v>
      </c>
      <c r="M149" s="7">
        <v>19</v>
      </c>
      <c r="N149" s="39">
        <f t="shared" si="13"/>
        <v>19</v>
      </c>
      <c r="O149" s="40">
        <f t="shared" si="11"/>
        <v>45071</v>
      </c>
      <c r="P149" s="41">
        <f t="shared" si="12"/>
        <v>45096</v>
      </c>
      <c r="Q149" s="64" t="s">
        <v>324</v>
      </c>
      <c r="R149" s="65" t="s">
        <v>67</v>
      </c>
      <c r="S149" s="71" t="s">
        <v>639</v>
      </c>
    </row>
    <row r="150" spans="1:19">
      <c r="A150" t="s">
        <v>348</v>
      </c>
      <c r="B150" s="21">
        <v>45089</v>
      </c>
      <c r="C150" s="31" t="s">
        <v>344</v>
      </c>
      <c r="D150" s="6">
        <v>7</v>
      </c>
      <c r="H150">
        <v>31</v>
      </c>
      <c r="I150">
        <v>27</v>
      </c>
      <c r="J150" s="7">
        <v>34</v>
      </c>
      <c r="K150" s="24">
        <v>19</v>
      </c>
      <c r="L150" s="24">
        <v>17</v>
      </c>
      <c r="M150" s="7">
        <v>20</v>
      </c>
      <c r="N150" s="39">
        <f t="shared" si="13"/>
        <v>19</v>
      </c>
      <c r="O150" s="40">
        <f t="shared" si="11"/>
        <v>45071</v>
      </c>
      <c r="P150" s="41">
        <f t="shared" si="12"/>
        <v>45096</v>
      </c>
      <c r="Q150" s="64" t="s">
        <v>349</v>
      </c>
      <c r="R150" s="65" t="s">
        <v>67</v>
      </c>
      <c r="S150" s="70" t="s">
        <v>633</v>
      </c>
    </row>
    <row r="151" spans="1:19">
      <c r="A151" t="s">
        <v>358</v>
      </c>
      <c r="B151" s="21">
        <v>45092</v>
      </c>
      <c r="C151" s="31" t="s">
        <v>356</v>
      </c>
      <c r="D151" s="6">
        <v>3</v>
      </c>
      <c r="H151">
        <v>40</v>
      </c>
      <c r="I151">
        <v>39</v>
      </c>
      <c r="J151" s="7">
        <v>40</v>
      </c>
      <c r="K151" s="24">
        <v>22</v>
      </c>
      <c r="L151" s="24">
        <v>22</v>
      </c>
      <c r="M151" s="7">
        <v>22</v>
      </c>
      <c r="N151" s="39">
        <f t="shared" si="13"/>
        <v>22</v>
      </c>
      <c r="O151" s="40">
        <f t="shared" si="11"/>
        <v>45071</v>
      </c>
      <c r="P151" s="41">
        <f t="shared" si="12"/>
        <v>45096</v>
      </c>
      <c r="Q151" s="64" t="s">
        <v>83</v>
      </c>
      <c r="R151" s="65" t="s">
        <v>71</v>
      </c>
      <c r="S151" s="70" t="s">
        <v>625</v>
      </c>
    </row>
    <row r="152" spans="1:19">
      <c r="A152" t="s">
        <v>368</v>
      </c>
      <c r="B152" s="21">
        <v>45092</v>
      </c>
      <c r="C152" s="31" t="s">
        <v>356</v>
      </c>
      <c r="D152" s="6">
        <v>4</v>
      </c>
      <c r="H152">
        <v>37</v>
      </c>
      <c r="I152">
        <v>40</v>
      </c>
      <c r="J152" s="7">
        <v>37</v>
      </c>
      <c r="K152" s="24">
        <v>22</v>
      </c>
      <c r="L152" s="24">
        <v>22</v>
      </c>
      <c r="M152" s="7">
        <v>22</v>
      </c>
      <c r="N152" s="39">
        <f t="shared" si="13"/>
        <v>22</v>
      </c>
      <c r="O152" s="40">
        <f t="shared" si="11"/>
        <v>45071</v>
      </c>
      <c r="P152" s="41">
        <f t="shared" si="12"/>
        <v>45096</v>
      </c>
      <c r="Q152" s="64" t="s">
        <v>112</v>
      </c>
      <c r="R152" s="65" t="s">
        <v>57</v>
      </c>
      <c r="S152" s="70" t="s">
        <v>624</v>
      </c>
    </row>
    <row r="153" spans="1:19">
      <c r="A153" t="s">
        <v>378</v>
      </c>
      <c r="B153" s="21">
        <v>45092</v>
      </c>
      <c r="C153" s="31" t="s">
        <v>356</v>
      </c>
      <c r="D153" s="6">
        <v>5</v>
      </c>
      <c r="H153" s="24">
        <v>38</v>
      </c>
      <c r="I153">
        <v>40</v>
      </c>
      <c r="J153" s="7">
        <v>40</v>
      </c>
      <c r="K153" s="24">
        <v>22</v>
      </c>
      <c r="L153" s="24">
        <v>22</v>
      </c>
      <c r="M153" s="7">
        <v>22</v>
      </c>
      <c r="N153" s="39">
        <f t="shared" si="13"/>
        <v>22</v>
      </c>
      <c r="O153" s="40">
        <f t="shared" si="11"/>
        <v>45071</v>
      </c>
      <c r="P153" s="41">
        <f t="shared" si="12"/>
        <v>45096</v>
      </c>
      <c r="Q153" s="64" t="s">
        <v>379</v>
      </c>
      <c r="R153" s="65" t="s">
        <v>57</v>
      </c>
      <c r="S153" s="70" t="s">
        <v>631</v>
      </c>
    </row>
    <row r="154" spans="1:19">
      <c r="A154" t="s">
        <v>381</v>
      </c>
      <c r="B154" s="21">
        <v>45092</v>
      </c>
      <c r="C154" s="31" t="s">
        <v>356</v>
      </c>
      <c r="D154" s="6">
        <v>4</v>
      </c>
      <c r="H154" s="24">
        <v>40</v>
      </c>
      <c r="I154">
        <v>38</v>
      </c>
      <c r="J154" s="7">
        <v>38</v>
      </c>
      <c r="K154" s="24">
        <v>22</v>
      </c>
      <c r="L154" s="24">
        <v>22</v>
      </c>
      <c r="M154" s="7">
        <v>22</v>
      </c>
      <c r="N154" s="39">
        <f t="shared" si="13"/>
        <v>22</v>
      </c>
      <c r="O154" s="40">
        <f t="shared" si="11"/>
        <v>45071</v>
      </c>
      <c r="P154" s="41">
        <f t="shared" si="12"/>
        <v>45096</v>
      </c>
      <c r="Q154" s="64" t="s">
        <v>96</v>
      </c>
      <c r="R154" s="65" t="s">
        <v>57</v>
      </c>
      <c r="S154" s="70" t="s">
        <v>631</v>
      </c>
    </row>
    <row r="155" spans="1:19">
      <c r="A155" t="s">
        <v>421</v>
      </c>
      <c r="B155" s="21">
        <v>45092</v>
      </c>
      <c r="C155" s="52" t="s">
        <v>390</v>
      </c>
      <c r="D155" s="6">
        <v>4</v>
      </c>
      <c r="H155">
        <v>37</v>
      </c>
      <c r="I155">
        <v>36</v>
      </c>
      <c r="J155" s="7">
        <v>39</v>
      </c>
      <c r="K155" s="24">
        <v>22</v>
      </c>
      <c r="L155" s="24">
        <v>21</v>
      </c>
      <c r="M155" s="7">
        <v>22</v>
      </c>
      <c r="N155" s="39">
        <f t="shared" si="13"/>
        <v>22</v>
      </c>
      <c r="O155" s="40">
        <f t="shared" si="11"/>
        <v>45071</v>
      </c>
      <c r="P155" s="41">
        <f t="shared" si="12"/>
        <v>45096</v>
      </c>
      <c r="Q155" s="64" t="s">
        <v>420</v>
      </c>
      <c r="R155" s="65" t="s">
        <v>57</v>
      </c>
      <c r="S155" s="70" t="s">
        <v>624</v>
      </c>
    </row>
    <row r="156" spans="1:19">
      <c r="A156" s="63" t="s">
        <v>435</v>
      </c>
      <c r="B156" s="21">
        <v>45091</v>
      </c>
      <c r="C156" s="31" t="s">
        <v>431</v>
      </c>
      <c r="D156" s="6">
        <v>4</v>
      </c>
      <c r="H156">
        <v>36</v>
      </c>
      <c r="I156">
        <v>34</v>
      </c>
      <c r="J156" s="7">
        <v>37</v>
      </c>
      <c r="K156" s="24">
        <v>21</v>
      </c>
      <c r="L156" s="24">
        <v>20</v>
      </c>
      <c r="M156" s="7">
        <v>22</v>
      </c>
      <c r="N156" s="39">
        <f t="shared" si="13"/>
        <v>21</v>
      </c>
      <c r="O156" s="40">
        <f t="shared" si="11"/>
        <v>45071</v>
      </c>
      <c r="P156" s="41">
        <f t="shared" si="12"/>
        <v>45096</v>
      </c>
      <c r="Q156" s="64" t="s">
        <v>434</v>
      </c>
      <c r="R156" s="65" t="s">
        <v>57</v>
      </c>
      <c r="S156" s="71" t="s">
        <v>639</v>
      </c>
    </row>
    <row r="157" spans="1:19">
      <c r="A157" s="63" t="s">
        <v>442</v>
      </c>
      <c r="B157" s="21">
        <v>45091</v>
      </c>
      <c r="C157" s="31" t="s">
        <v>431</v>
      </c>
      <c r="D157" s="6">
        <v>5</v>
      </c>
      <c r="H157">
        <v>35</v>
      </c>
      <c r="I157">
        <v>33</v>
      </c>
      <c r="J157" s="7">
        <v>36</v>
      </c>
      <c r="K157" s="24">
        <v>21</v>
      </c>
      <c r="L157" s="24">
        <v>20</v>
      </c>
      <c r="M157" s="7">
        <v>21</v>
      </c>
      <c r="N157" s="39">
        <f t="shared" si="13"/>
        <v>21</v>
      </c>
      <c r="O157" s="40">
        <f t="shared" si="11"/>
        <v>45071</v>
      </c>
      <c r="P157" s="41">
        <f t="shared" si="12"/>
        <v>45096</v>
      </c>
      <c r="Q157" s="64" t="s">
        <v>141</v>
      </c>
      <c r="R157" s="65" t="s">
        <v>57</v>
      </c>
      <c r="S157" s="70" t="s">
        <v>631</v>
      </c>
    </row>
    <row r="158" spans="1:19">
      <c r="A158" s="63" t="s">
        <v>448</v>
      </c>
      <c r="B158" s="21">
        <v>45091</v>
      </c>
      <c r="C158" s="31" t="s">
        <v>431</v>
      </c>
      <c r="D158" s="6">
        <v>4</v>
      </c>
      <c r="H158">
        <v>35</v>
      </c>
      <c r="I158">
        <v>35</v>
      </c>
      <c r="J158" s="7">
        <v>33</v>
      </c>
      <c r="K158" s="24">
        <v>21</v>
      </c>
      <c r="L158" s="24">
        <v>21</v>
      </c>
      <c r="M158" s="7">
        <v>20</v>
      </c>
      <c r="N158" s="39">
        <f t="shared" si="13"/>
        <v>21</v>
      </c>
      <c r="O158" s="40">
        <f t="shared" si="11"/>
        <v>45071</v>
      </c>
      <c r="P158" s="41">
        <f t="shared" si="12"/>
        <v>45096</v>
      </c>
      <c r="Q158" s="64" t="s">
        <v>300</v>
      </c>
      <c r="R158" s="65" t="s">
        <v>67</v>
      </c>
      <c r="S158" s="70" t="s">
        <v>625</v>
      </c>
    </row>
    <row r="159" spans="1:19">
      <c r="A159" s="63" t="s">
        <v>449</v>
      </c>
      <c r="B159" s="21">
        <v>45091</v>
      </c>
      <c r="C159" s="31" t="s">
        <v>431</v>
      </c>
      <c r="D159" s="6">
        <v>4</v>
      </c>
      <c r="H159">
        <v>33</v>
      </c>
      <c r="I159">
        <v>37</v>
      </c>
      <c r="J159" s="7">
        <v>36</v>
      </c>
      <c r="K159" s="24">
        <v>20</v>
      </c>
      <c r="L159" s="24">
        <v>22</v>
      </c>
      <c r="M159" s="7">
        <v>21</v>
      </c>
      <c r="N159" s="39">
        <f t="shared" si="13"/>
        <v>21</v>
      </c>
      <c r="O159" s="40">
        <f t="shared" si="11"/>
        <v>45071</v>
      </c>
      <c r="P159" s="41">
        <f t="shared" si="12"/>
        <v>45096</v>
      </c>
      <c r="Q159" s="64" t="s">
        <v>450</v>
      </c>
      <c r="R159" s="65" t="s">
        <v>57</v>
      </c>
      <c r="S159" s="70" t="s">
        <v>640</v>
      </c>
    </row>
    <row r="160" spans="1:19">
      <c r="A160" s="63" t="s">
        <v>464</v>
      </c>
      <c r="B160" s="21">
        <v>45091</v>
      </c>
      <c r="C160" s="31" t="s">
        <v>431</v>
      </c>
      <c r="D160" s="6">
        <v>3</v>
      </c>
      <c r="H160">
        <v>38</v>
      </c>
      <c r="I160">
        <v>37</v>
      </c>
      <c r="J160" s="7">
        <v>32</v>
      </c>
      <c r="K160" s="24">
        <v>22</v>
      </c>
      <c r="L160" s="24">
        <v>22</v>
      </c>
      <c r="M160" s="7">
        <v>19</v>
      </c>
      <c r="N160" s="39">
        <f t="shared" si="13"/>
        <v>21</v>
      </c>
      <c r="O160" s="40">
        <f t="shared" si="11"/>
        <v>45071</v>
      </c>
      <c r="P160" s="41">
        <f t="shared" si="12"/>
        <v>45096</v>
      </c>
      <c r="Q160" s="64" t="s">
        <v>465</v>
      </c>
      <c r="R160" s="65" t="s">
        <v>67</v>
      </c>
      <c r="S160" s="71" t="s">
        <v>663</v>
      </c>
    </row>
    <row r="161" spans="1:19">
      <c r="A161" s="63" t="s">
        <v>466</v>
      </c>
      <c r="B161" s="21">
        <v>45091</v>
      </c>
      <c r="C161" s="31" t="s">
        <v>431</v>
      </c>
      <c r="D161" s="6">
        <v>2</v>
      </c>
      <c r="H161">
        <v>35</v>
      </c>
      <c r="I161">
        <v>33</v>
      </c>
      <c r="K161" s="24">
        <v>21</v>
      </c>
      <c r="L161" s="24">
        <v>20</v>
      </c>
      <c r="N161" s="39">
        <f>ROUND((K161+L161)/2,0)</f>
        <v>21</v>
      </c>
      <c r="O161" s="40">
        <f t="shared" si="11"/>
        <v>45071</v>
      </c>
      <c r="P161" s="41">
        <f t="shared" si="12"/>
        <v>45096</v>
      </c>
      <c r="Q161" s="64" t="s">
        <v>66</v>
      </c>
      <c r="R161" s="65" t="s">
        <v>71</v>
      </c>
      <c r="S161" s="70" t="s">
        <v>666</v>
      </c>
    </row>
    <row r="162" spans="1:19">
      <c r="A162" s="63" t="s">
        <v>476</v>
      </c>
      <c r="B162" s="21">
        <v>45091</v>
      </c>
      <c r="C162" s="31" t="s">
        <v>431</v>
      </c>
      <c r="D162" s="6">
        <v>4</v>
      </c>
      <c r="H162">
        <v>38</v>
      </c>
      <c r="I162">
        <v>36</v>
      </c>
      <c r="J162" s="7">
        <v>32</v>
      </c>
      <c r="K162" s="24">
        <v>22</v>
      </c>
      <c r="L162" s="24">
        <v>21</v>
      </c>
      <c r="M162" s="7">
        <v>19</v>
      </c>
      <c r="N162" s="39">
        <f t="shared" ref="N162:N171" si="14">ROUND((K162+L162+M162)/3,0)</f>
        <v>21</v>
      </c>
      <c r="O162" s="40">
        <f t="shared" si="11"/>
        <v>45071</v>
      </c>
      <c r="P162" s="41">
        <f t="shared" si="12"/>
        <v>45096</v>
      </c>
      <c r="Q162" s="64" t="s">
        <v>112</v>
      </c>
      <c r="R162" s="65" t="s">
        <v>57</v>
      </c>
      <c r="S162" s="70" t="s">
        <v>625</v>
      </c>
    </row>
    <row r="163" spans="1:19">
      <c r="A163" s="63" t="s">
        <v>481</v>
      </c>
      <c r="B163" s="21">
        <v>45091</v>
      </c>
      <c r="C163" s="31" t="s">
        <v>431</v>
      </c>
      <c r="D163" s="6">
        <v>5</v>
      </c>
      <c r="H163">
        <v>35</v>
      </c>
      <c r="I163">
        <v>38</v>
      </c>
      <c r="J163" s="7">
        <v>36</v>
      </c>
      <c r="K163" s="24">
        <v>21</v>
      </c>
      <c r="L163" s="24">
        <v>22</v>
      </c>
      <c r="M163" s="7">
        <v>21</v>
      </c>
      <c r="N163" s="39">
        <f t="shared" si="14"/>
        <v>21</v>
      </c>
      <c r="O163" s="40">
        <f t="shared" si="11"/>
        <v>45071</v>
      </c>
      <c r="P163" s="41">
        <f t="shared" si="12"/>
        <v>45096</v>
      </c>
      <c r="Q163" s="64" t="s">
        <v>450</v>
      </c>
      <c r="R163" s="65" t="s">
        <v>71</v>
      </c>
      <c r="S163" s="70" t="s">
        <v>624</v>
      </c>
    </row>
    <row r="164" spans="1:18">
      <c r="A164" t="s">
        <v>501</v>
      </c>
      <c r="B164" s="21">
        <v>45091</v>
      </c>
      <c r="C164" s="52" t="s">
        <v>489</v>
      </c>
      <c r="D164" s="6">
        <v>4</v>
      </c>
      <c r="H164">
        <v>35</v>
      </c>
      <c r="I164">
        <v>36</v>
      </c>
      <c r="J164" s="7">
        <v>37</v>
      </c>
      <c r="K164" s="24">
        <v>21</v>
      </c>
      <c r="L164" s="24">
        <v>21</v>
      </c>
      <c r="M164" s="7">
        <v>22</v>
      </c>
      <c r="N164" s="39">
        <f t="shared" si="14"/>
        <v>21</v>
      </c>
      <c r="O164" s="40">
        <f t="shared" si="11"/>
        <v>45071</v>
      </c>
      <c r="P164" s="41">
        <f t="shared" si="12"/>
        <v>45096</v>
      </c>
      <c r="Q164" s="64" t="s">
        <v>88</v>
      </c>
      <c r="R164" s="65" t="s">
        <v>67</v>
      </c>
    </row>
    <row r="165" spans="1:19">
      <c r="A165" t="s">
        <v>530</v>
      </c>
      <c r="B165" s="21">
        <v>45091</v>
      </c>
      <c r="C165" s="31" t="s">
        <v>529</v>
      </c>
      <c r="D165" s="6">
        <v>7</v>
      </c>
      <c r="G165" s="7" t="s">
        <v>531</v>
      </c>
      <c r="H165">
        <v>34</v>
      </c>
      <c r="I165">
        <v>32</v>
      </c>
      <c r="J165" s="7">
        <v>35</v>
      </c>
      <c r="K165" s="24">
        <v>21</v>
      </c>
      <c r="L165" s="24">
        <v>20</v>
      </c>
      <c r="M165" s="7">
        <v>21</v>
      </c>
      <c r="N165" s="39">
        <f t="shared" si="14"/>
        <v>21</v>
      </c>
      <c r="O165" s="40">
        <f t="shared" si="11"/>
        <v>45071</v>
      </c>
      <c r="P165" s="41">
        <f t="shared" si="12"/>
        <v>45096</v>
      </c>
      <c r="Q165" s="64" t="s">
        <v>532</v>
      </c>
      <c r="R165" s="65" t="s">
        <v>57</v>
      </c>
      <c r="S165" s="70" t="s">
        <v>631</v>
      </c>
    </row>
    <row r="166" spans="1:19">
      <c r="A166" t="s">
        <v>550</v>
      </c>
      <c r="B166" s="21">
        <v>45091</v>
      </c>
      <c r="C166" s="31" t="s">
        <v>529</v>
      </c>
      <c r="D166" s="6">
        <v>5</v>
      </c>
      <c r="H166">
        <v>33</v>
      </c>
      <c r="I166">
        <v>33</v>
      </c>
      <c r="J166" s="7">
        <v>37</v>
      </c>
      <c r="K166" s="24">
        <v>20</v>
      </c>
      <c r="L166" s="24">
        <v>20</v>
      </c>
      <c r="M166" s="7">
        <v>22</v>
      </c>
      <c r="N166" s="39">
        <f t="shared" si="14"/>
        <v>21</v>
      </c>
      <c r="O166" s="40">
        <f t="shared" si="11"/>
        <v>45071</v>
      </c>
      <c r="P166" s="41">
        <f t="shared" si="12"/>
        <v>45096</v>
      </c>
      <c r="Q166" s="64" t="s">
        <v>77</v>
      </c>
      <c r="R166" s="65" t="s">
        <v>71</v>
      </c>
      <c r="S166" s="70" t="s">
        <v>625</v>
      </c>
    </row>
    <row r="167" spans="1:19">
      <c r="A167" t="s">
        <v>552</v>
      </c>
      <c r="B167" s="21">
        <v>45091</v>
      </c>
      <c r="C167" s="31" t="s">
        <v>529</v>
      </c>
      <c r="D167" s="6">
        <v>5</v>
      </c>
      <c r="H167">
        <v>37</v>
      </c>
      <c r="I167">
        <v>36</v>
      </c>
      <c r="J167" s="7">
        <v>34</v>
      </c>
      <c r="K167" s="24">
        <v>22</v>
      </c>
      <c r="L167" s="24">
        <v>21</v>
      </c>
      <c r="M167" s="7">
        <v>20</v>
      </c>
      <c r="N167" s="39">
        <f t="shared" si="14"/>
        <v>21</v>
      </c>
      <c r="O167" s="40">
        <f t="shared" si="11"/>
        <v>45071</v>
      </c>
      <c r="P167" s="41">
        <f t="shared" si="12"/>
        <v>45096</v>
      </c>
      <c r="Q167" s="64" t="s">
        <v>96</v>
      </c>
      <c r="R167" s="65" t="s">
        <v>71</v>
      </c>
      <c r="S167" s="70" t="s">
        <v>631</v>
      </c>
    </row>
    <row r="168" spans="1:19">
      <c r="A168" t="s">
        <v>586</v>
      </c>
      <c r="B168" s="21">
        <v>45091</v>
      </c>
      <c r="C168" s="66" t="s">
        <v>582</v>
      </c>
      <c r="D168" s="6">
        <v>3</v>
      </c>
      <c r="H168">
        <v>36</v>
      </c>
      <c r="I168">
        <v>37</v>
      </c>
      <c r="J168" s="7">
        <v>34</v>
      </c>
      <c r="K168" s="24">
        <v>21</v>
      </c>
      <c r="L168" s="24">
        <v>22</v>
      </c>
      <c r="M168" s="7">
        <v>20</v>
      </c>
      <c r="N168" s="8">
        <f t="shared" si="14"/>
        <v>21</v>
      </c>
      <c r="O168" s="40">
        <f t="shared" si="11"/>
        <v>45071</v>
      </c>
      <c r="P168" s="41">
        <f t="shared" si="12"/>
        <v>45096</v>
      </c>
      <c r="Q168" s="64" t="s">
        <v>491</v>
      </c>
      <c r="R168" s="65" t="s">
        <v>71</v>
      </c>
      <c r="S168" s="70" t="s">
        <v>625</v>
      </c>
    </row>
    <row r="169" spans="1:19">
      <c r="A169" t="s">
        <v>594</v>
      </c>
      <c r="B169" s="21">
        <v>45091</v>
      </c>
      <c r="C169" s="66" t="s">
        <v>582</v>
      </c>
      <c r="D169" s="6">
        <v>4</v>
      </c>
      <c r="H169">
        <v>37</v>
      </c>
      <c r="I169">
        <v>31</v>
      </c>
      <c r="J169" s="7">
        <v>36</v>
      </c>
      <c r="K169" s="24">
        <v>22</v>
      </c>
      <c r="L169" s="24">
        <v>19</v>
      </c>
      <c r="M169" s="7">
        <v>21</v>
      </c>
      <c r="N169" s="8">
        <f t="shared" si="14"/>
        <v>21</v>
      </c>
      <c r="O169" s="40">
        <f t="shared" si="11"/>
        <v>45071</v>
      </c>
      <c r="P169" s="41">
        <f t="shared" si="12"/>
        <v>45096</v>
      </c>
      <c r="Q169" s="64" t="s">
        <v>88</v>
      </c>
      <c r="R169" s="65" t="s">
        <v>67</v>
      </c>
      <c r="S169" s="70" t="s">
        <v>625</v>
      </c>
    </row>
    <row r="170" spans="1:19">
      <c r="A170" t="s">
        <v>601</v>
      </c>
      <c r="B170" s="21">
        <v>45091</v>
      </c>
      <c r="C170" s="66" t="s">
        <v>582</v>
      </c>
      <c r="D170" s="6">
        <v>4</v>
      </c>
      <c r="H170">
        <v>39</v>
      </c>
      <c r="I170">
        <v>36</v>
      </c>
      <c r="J170" s="7">
        <v>36</v>
      </c>
      <c r="K170" s="24">
        <v>22</v>
      </c>
      <c r="L170" s="24">
        <v>21</v>
      </c>
      <c r="M170" s="7">
        <v>21</v>
      </c>
      <c r="N170" s="8">
        <f t="shared" si="14"/>
        <v>21</v>
      </c>
      <c r="O170" s="40">
        <f t="shared" si="11"/>
        <v>45071</v>
      </c>
      <c r="P170" s="41">
        <f t="shared" si="12"/>
        <v>45096</v>
      </c>
      <c r="Q170" s="64" t="s">
        <v>602</v>
      </c>
      <c r="R170" s="65" t="s">
        <v>71</v>
      </c>
      <c r="S170" s="70" t="s">
        <v>624</v>
      </c>
    </row>
    <row r="171" spans="1:19">
      <c r="A171" t="s">
        <v>605</v>
      </c>
      <c r="B171" s="21">
        <v>45091</v>
      </c>
      <c r="C171" s="66" t="s">
        <v>582</v>
      </c>
      <c r="D171" s="6">
        <v>4</v>
      </c>
      <c r="H171">
        <v>33</v>
      </c>
      <c r="I171">
        <v>38</v>
      </c>
      <c r="J171" s="7">
        <v>35</v>
      </c>
      <c r="K171" s="24">
        <v>20</v>
      </c>
      <c r="L171" s="24">
        <v>22</v>
      </c>
      <c r="M171" s="7">
        <v>21</v>
      </c>
      <c r="N171" s="8">
        <f t="shared" si="14"/>
        <v>21</v>
      </c>
      <c r="O171" s="40">
        <f t="shared" si="11"/>
        <v>45071</v>
      </c>
      <c r="P171" s="41">
        <f t="shared" si="12"/>
        <v>45096</v>
      </c>
      <c r="Q171" s="64" t="s">
        <v>606</v>
      </c>
      <c r="R171" s="65" t="s">
        <v>67</v>
      </c>
      <c r="S171" s="71" t="s">
        <v>639</v>
      </c>
    </row>
    <row r="172" spans="1:19">
      <c r="A172" t="s">
        <v>612</v>
      </c>
      <c r="B172" s="21">
        <v>45091</v>
      </c>
      <c r="C172" s="66" t="s">
        <v>582</v>
      </c>
      <c r="D172" s="6">
        <v>2</v>
      </c>
      <c r="H172">
        <v>35</v>
      </c>
      <c r="I172">
        <v>36</v>
      </c>
      <c r="K172" s="24">
        <v>21</v>
      </c>
      <c r="L172" s="24">
        <v>21</v>
      </c>
      <c r="N172" s="8">
        <f>ROUND((K172+L172)/2,0)</f>
        <v>21</v>
      </c>
      <c r="O172" s="40">
        <f t="shared" si="11"/>
        <v>45071</v>
      </c>
      <c r="P172" s="41">
        <f t="shared" si="12"/>
        <v>45096</v>
      </c>
      <c r="Q172" s="64" t="s">
        <v>613</v>
      </c>
      <c r="R172" s="65" t="s">
        <v>71</v>
      </c>
      <c r="S172" s="70" t="s">
        <v>640</v>
      </c>
    </row>
    <row r="173" spans="1:19">
      <c r="A173" t="s">
        <v>115</v>
      </c>
      <c r="B173" s="21">
        <v>45091</v>
      </c>
      <c r="C173" s="31" t="s">
        <v>103</v>
      </c>
      <c r="D173" s="6">
        <v>5</v>
      </c>
      <c r="H173">
        <v>30</v>
      </c>
      <c r="I173">
        <v>33</v>
      </c>
      <c r="J173" s="7">
        <v>33</v>
      </c>
      <c r="K173" s="24">
        <v>19</v>
      </c>
      <c r="L173" s="24">
        <v>20</v>
      </c>
      <c r="M173" s="7">
        <v>20</v>
      </c>
      <c r="N173" s="39">
        <f>ROUND((K173+L173+M173)/3,0)</f>
        <v>20</v>
      </c>
      <c r="O173" s="40">
        <f t="shared" si="11"/>
        <v>45072</v>
      </c>
      <c r="P173" s="41">
        <f t="shared" si="12"/>
        <v>45097</v>
      </c>
      <c r="Q173" s="64" t="s">
        <v>77</v>
      </c>
      <c r="R173" s="65" t="s">
        <v>57</v>
      </c>
      <c r="S173" s="70" t="s">
        <v>631</v>
      </c>
    </row>
    <row r="174" spans="1:19">
      <c r="A174" t="s">
        <v>133</v>
      </c>
      <c r="B174" s="21">
        <v>45091</v>
      </c>
      <c r="C174" s="31" t="s">
        <v>103</v>
      </c>
      <c r="D174" s="6">
        <v>2</v>
      </c>
      <c r="H174">
        <v>34</v>
      </c>
      <c r="I174">
        <v>32</v>
      </c>
      <c r="K174" s="24">
        <v>20</v>
      </c>
      <c r="L174" s="24">
        <v>19</v>
      </c>
      <c r="N174" s="39">
        <f>ROUND((K174+L174)/2,0)</f>
        <v>20</v>
      </c>
      <c r="O174" s="40">
        <f t="shared" si="11"/>
        <v>45072</v>
      </c>
      <c r="P174" s="41">
        <f t="shared" si="12"/>
        <v>45097</v>
      </c>
      <c r="Q174" s="73" t="s">
        <v>134</v>
      </c>
      <c r="R174" s="74" t="s">
        <v>71</v>
      </c>
      <c r="S174" s="72" t="s">
        <v>631</v>
      </c>
    </row>
    <row r="175" spans="1:19">
      <c r="A175" t="s">
        <v>138</v>
      </c>
      <c r="B175" s="21">
        <v>45091</v>
      </c>
      <c r="C175" s="31" t="s">
        <v>103</v>
      </c>
      <c r="D175" s="6">
        <v>5</v>
      </c>
      <c r="H175">
        <v>32</v>
      </c>
      <c r="I175">
        <v>33</v>
      </c>
      <c r="J175" s="7">
        <v>35</v>
      </c>
      <c r="K175" s="24">
        <v>19</v>
      </c>
      <c r="L175" s="24">
        <v>20</v>
      </c>
      <c r="M175" s="7">
        <v>21</v>
      </c>
      <c r="N175" s="39">
        <f>ROUND((K175+L175+M175)/3,0)</f>
        <v>20</v>
      </c>
      <c r="O175" s="40">
        <f t="shared" si="11"/>
        <v>45072</v>
      </c>
      <c r="P175" s="41">
        <f t="shared" si="12"/>
        <v>45097</v>
      </c>
      <c r="Q175" s="64" t="s">
        <v>112</v>
      </c>
      <c r="R175" s="65" t="s">
        <v>71</v>
      </c>
      <c r="S175" s="70" t="s">
        <v>624</v>
      </c>
    </row>
    <row r="176" spans="1:18">
      <c r="A176" t="s">
        <v>151</v>
      </c>
      <c r="B176" s="21">
        <v>45091</v>
      </c>
      <c r="C176" s="31" t="s">
        <v>103</v>
      </c>
      <c r="D176" s="6">
        <v>2</v>
      </c>
      <c r="H176">
        <v>32</v>
      </c>
      <c r="I176">
        <v>34</v>
      </c>
      <c r="K176" s="24">
        <v>19</v>
      </c>
      <c r="L176" s="24">
        <v>20</v>
      </c>
      <c r="N176" s="39">
        <f>ROUND((K176+L176)/2,0)</f>
        <v>20</v>
      </c>
      <c r="O176" s="40">
        <f t="shared" si="11"/>
        <v>45072</v>
      </c>
      <c r="P176" s="41">
        <f t="shared" si="12"/>
        <v>45097</v>
      </c>
      <c r="Q176" s="64" t="s">
        <v>96</v>
      </c>
      <c r="R176" s="65" t="s">
        <v>71</v>
      </c>
    </row>
    <row r="177" spans="1:19">
      <c r="A177" t="s">
        <v>157</v>
      </c>
      <c r="B177" s="21">
        <v>45091</v>
      </c>
      <c r="C177" s="31" t="s">
        <v>103</v>
      </c>
      <c r="D177" s="6">
        <v>3</v>
      </c>
      <c r="H177">
        <v>31</v>
      </c>
      <c r="I177">
        <v>33</v>
      </c>
      <c r="J177" s="7">
        <v>33</v>
      </c>
      <c r="K177" s="24">
        <v>19</v>
      </c>
      <c r="L177" s="24">
        <v>20</v>
      </c>
      <c r="M177" s="7">
        <v>20</v>
      </c>
      <c r="N177" s="39">
        <f t="shared" ref="N177:N191" si="15">ROUND((K177+L177+M177)/3,0)</f>
        <v>20</v>
      </c>
      <c r="O177" s="40">
        <f t="shared" si="11"/>
        <v>45072</v>
      </c>
      <c r="P177" s="41">
        <f t="shared" si="12"/>
        <v>45097</v>
      </c>
      <c r="Q177" s="64" t="s">
        <v>158</v>
      </c>
      <c r="R177" s="65" t="s">
        <v>71</v>
      </c>
      <c r="S177" s="71" t="s">
        <v>639</v>
      </c>
    </row>
    <row r="178" spans="1:19">
      <c r="A178" t="s">
        <v>183</v>
      </c>
      <c r="B178" s="21">
        <v>45091</v>
      </c>
      <c r="C178" s="52" t="s">
        <v>161</v>
      </c>
      <c r="D178" s="6">
        <v>5</v>
      </c>
      <c r="H178">
        <v>32</v>
      </c>
      <c r="I178">
        <v>33</v>
      </c>
      <c r="J178" s="7">
        <v>34</v>
      </c>
      <c r="K178" s="24">
        <v>19</v>
      </c>
      <c r="L178" s="24">
        <v>20</v>
      </c>
      <c r="M178" s="7">
        <v>20</v>
      </c>
      <c r="N178" s="39">
        <f t="shared" si="15"/>
        <v>20</v>
      </c>
      <c r="O178" s="40">
        <f t="shared" si="11"/>
        <v>45072</v>
      </c>
      <c r="P178" s="41">
        <f t="shared" si="12"/>
        <v>45097</v>
      </c>
      <c r="Q178" s="64" t="s">
        <v>184</v>
      </c>
      <c r="R178" s="65" t="s">
        <v>71</v>
      </c>
      <c r="S178" s="70" t="s">
        <v>625</v>
      </c>
    </row>
    <row r="179" spans="1:19">
      <c r="A179" t="s">
        <v>190</v>
      </c>
      <c r="B179" s="21">
        <v>45091</v>
      </c>
      <c r="C179" s="52" t="s">
        <v>161</v>
      </c>
      <c r="D179" s="6">
        <v>5</v>
      </c>
      <c r="H179">
        <v>29</v>
      </c>
      <c r="I179">
        <v>33</v>
      </c>
      <c r="J179" s="7">
        <v>35</v>
      </c>
      <c r="K179" s="24">
        <v>18</v>
      </c>
      <c r="L179" s="24">
        <v>20</v>
      </c>
      <c r="M179" s="7">
        <v>21</v>
      </c>
      <c r="N179" s="39">
        <f t="shared" si="15"/>
        <v>20</v>
      </c>
      <c r="O179" s="40">
        <f t="shared" si="11"/>
        <v>45072</v>
      </c>
      <c r="P179" s="41">
        <f t="shared" si="12"/>
        <v>45097</v>
      </c>
      <c r="Q179" s="64" t="s">
        <v>165</v>
      </c>
      <c r="R179" s="65" t="s">
        <v>57</v>
      </c>
      <c r="S179" s="70" t="s">
        <v>631</v>
      </c>
    </row>
    <row r="180" spans="1:19">
      <c r="A180" t="s">
        <v>199</v>
      </c>
      <c r="B180" s="21">
        <v>45091</v>
      </c>
      <c r="C180" s="52" t="s">
        <v>161</v>
      </c>
      <c r="D180" s="6">
        <v>5</v>
      </c>
      <c r="H180">
        <v>35</v>
      </c>
      <c r="I180">
        <v>34</v>
      </c>
      <c r="J180" s="7">
        <v>34</v>
      </c>
      <c r="K180" s="24">
        <v>21</v>
      </c>
      <c r="L180" s="24">
        <v>20</v>
      </c>
      <c r="M180" s="7">
        <v>20</v>
      </c>
      <c r="N180" s="39">
        <f t="shared" si="15"/>
        <v>20</v>
      </c>
      <c r="O180" s="40">
        <f t="shared" si="11"/>
        <v>45072</v>
      </c>
      <c r="P180" s="41">
        <f t="shared" si="12"/>
        <v>45097</v>
      </c>
      <c r="Q180" s="64" t="s">
        <v>73</v>
      </c>
      <c r="R180" s="65" t="s">
        <v>57</v>
      </c>
      <c r="S180" s="70" t="s">
        <v>624</v>
      </c>
    </row>
    <row r="181" spans="1:19">
      <c r="A181" t="s">
        <v>248</v>
      </c>
      <c r="B181" s="21">
        <v>45092</v>
      </c>
      <c r="C181" s="52" t="s">
        <v>231</v>
      </c>
      <c r="D181" s="6">
        <v>3</v>
      </c>
      <c r="H181">
        <v>34</v>
      </c>
      <c r="I181">
        <v>35</v>
      </c>
      <c r="J181" s="7">
        <v>35</v>
      </c>
      <c r="K181" s="24">
        <v>20</v>
      </c>
      <c r="L181" s="24">
        <v>21</v>
      </c>
      <c r="M181" s="7">
        <v>21</v>
      </c>
      <c r="N181" s="39">
        <f t="shared" si="15"/>
        <v>21</v>
      </c>
      <c r="O181" s="40">
        <f t="shared" si="11"/>
        <v>45072</v>
      </c>
      <c r="P181" s="41">
        <f t="shared" si="12"/>
        <v>45097</v>
      </c>
      <c r="Q181" s="64" t="s">
        <v>249</v>
      </c>
      <c r="R181" s="65" t="s">
        <v>57</v>
      </c>
      <c r="S181" s="70" t="s">
        <v>631</v>
      </c>
    </row>
    <row r="182" spans="1:19">
      <c r="A182" t="s">
        <v>256</v>
      </c>
      <c r="B182" s="21">
        <v>45092</v>
      </c>
      <c r="C182" s="52" t="s">
        <v>231</v>
      </c>
      <c r="D182" s="6">
        <v>4</v>
      </c>
      <c r="H182">
        <v>38</v>
      </c>
      <c r="I182">
        <v>34</v>
      </c>
      <c r="J182" s="7">
        <v>35</v>
      </c>
      <c r="K182" s="24">
        <v>22</v>
      </c>
      <c r="L182" s="24">
        <v>20</v>
      </c>
      <c r="M182" s="7">
        <v>21</v>
      </c>
      <c r="N182" s="39">
        <f t="shared" si="15"/>
        <v>21</v>
      </c>
      <c r="O182" s="40">
        <f t="shared" si="11"/>
        <v>45072</v>
      </c>
      <c r="P182" s="41">
        <f t="shared" si="12"/>
        <v>45097</v>
      </c>
      <c r="Q182" s="64" t="s">
        <v>235</v>
      </c>
      <c r="R182" s="65" t="s">
        <v>71</v>
      </c>
      <c r="S182" s="70" t="s">
        <v>624</v>
      </c>
    </row>
    <row r="183" spans="1:19">
      <c r="A183" t="s">
        <v>276</v>
      </c>
      <c r="B183" s="21">
        <v>45092</v>
      </c>
      <c r="C183" s="52" t="s">
        <v>231</v>
      </c>
      <c r="D183" s="6">
        <v>5</v>
      </c>
      <c r="H183">
        <v>33</v>
      </c>
      <c r="I183">
        <v>35</v>
      </c>
      <c r="J183" s="7">
        <v>37</v>
      </c>
      <c r="K183" s="24">
        <v>20</v>
      </c>
      <c r="L183" s="24">
        <v>21</v>
      </c>
      <c r="M183" s="7">
        <v>22</v>
      </c>
      <c r="N183" s="39">
        <f t="shared" si="15"/>
        <v>21</v>
      </c>
      <c r="O183" s="40">
        <f t="shared" si="11"/>
        <v>45072</v>
      </c>
      <c r="P183" s="41">
        <f t="shared" si="12"/>
        <v>45097</v>
      </c>
      <c r="Q183" s="64" t="s">
        <v>165</v>
      </c>
      <c r="R183" s="65" t="s">
        <v>57</v>
      </c>
      <c r="S183" s="70" t="s">
        <v>624</v>
      </c>
    </row>
    <row r="184" spans="1:18">
      <c r="A184" t="s">
        <v>293</v>
      </c>
      <c r="B184" s="21">
        <v>45092</v>
      </c>
      <c r="C184" s="52" t="s">
        <v>231</v>
      </c>
      <c r="D184" s="6">
        <v>4</v>
      </c>
      <c r="H184">
        <v>35</v>
      </c>
      <c r="I184">
        <v>36</v>
      </c>
      <c r="J184" s="7">
        <v>36</v>
      </c>
      <c r="K184" s="24">
        <v>21</v>
      </c>
      <c r="L184" s="24">
        <v>21</v>
      </c>
      <c r="M184" s="7">
        <v>21</v>
      </c>
      <c r="N184" s="39">
        <f t="shared" si="15"/>
        <v>21</v>
      </c>
      <c r="O184" s="40">
        <f t="shared" si="11"/>
        <v>45072</v>
      </c>
      <c r="P184" s="41">
        <f t="shared" si="12"/>
        <v>45097</v>
      </c>
      <c r="Q184" s="64" t="s">
        <v>294</v>
      </c>
      <c r="R184" s="65" t="s">
        <v>57</v>
      </c>
    </row>
    <row r="185" spans="1:19">
      <c r="A185" t="s">
        <v>298</v>
      </c>
      <c r="B185" s="21">
        <v>45092</v>
      </c>
      <c r="C185" s="52" t="s">
        <v>231</v>
      </c>
      <c r="D185" s="6">
        <v>7</v>
      </c>
      <c r="H185">
        <v>35</v>
      </c>
      <c r="I185">
        <v>40</v>
      </c>
      <c r="J185" s="7">
        <v>36</v>
      </c>
      <c r="K185" s="24">
        <v>21</v>
      </c>
      <c r="L185" s="24">
        <v>22</v>
      </c>
      <c r="M185" s="7">
        <v>21</v>
      </c>
      <c r="N185" s="39">
        <f t="shared" si="15"/>
        <v>21</v>
      </c>
      <c r="O185" s="40">
        <f t="shared" si="11"/>
        <v>45072</v>
      </c>
      <c r="P185" s="41">
        <f t="shared" si="12"/>
        <v>45097</v>
      </c>
      <c r="Q185" s="64" t="s">
        <v>136</v>
      </c>
      <c r="R185" s="65" t="s">
        <v>57</v>
      </c>
      <c r="S185" s="70" t="s">
        <v>633</v>
      </c>
    </row>
    <row r="186" spans="1:19">
      <c r="A186" t="s">
        <v>338</v>
      </c>
      <c r="B186" s="21">
        <v>45089</v>
      </c>
      <c r="C186" s="31" t="s">
        <v>305</v>
      </c>
      <c r="D186" s="6">
        <v>7</v>
      </c>
      <c r="G186" s="7" t="s">
        <v>339</v>
      </c>
      <c r="H186">
        <v>29</v>
      </c>
      <c r="I186">
        <v>31</v>
      </c>
      <c r="J186" s="7">
        <v>29</v>
      </c>
      <c r="K186" s="24">
        <v>18</v>
      </c>
      <c r="L186" s="24">
        <v>19</v>
      </c>
      <c r="M186" s="7">
        <v>18</v>
      </c>
      <c r="N186" s="39">
        <f t="shared" si="15"/>
        <v>18</v>
      </c>
      <c r="O186" s="40">
        <f t="shared" si="11"/>
        <v>45072</v>
      </c>
      <c r="P186" s="41">
        <f t="shared" si="12"/>
        <v>45097</v>
      </c>
      <c r="Q186" s="64" t="s">
        <v>340</v>
      </c>
      <c r="R186" s="65" t="s">
        <v>71</v>
      </c>
      <c r="S186" s="70" t="s">
        <v>635</v>
      </c>
    </row>
    <row r="187" spans="1:18">
      <c r="A187" t="s">
        <v>347</v>
      </c>
      <c r="B187" s="21">
        <v>45089</v>
      </c>
      <c r="C187" s="31" t="s">
        <v>344</v>
      </c>
      <c r="D187" s="6">
        <v>5</v>
      </c>
      <c r="H187">
        <v>29</v>
      </c>
      <c r="I187">
        <v>32</v>
      </c>
      <c r="J187" s="7">
        <v>25</v>
      </c>
      <c r="K187" s="24">
        <v>18</v>
      </c>
      <c r="L187" s="24">
        <v>19</v>
      </c>
      <c r="M187" s="7">
        <v>16</v>
      </c>
      <c r="N187" s="39">
        <f t="shared" si="15"/>
        <v>18</v>
      </c>
      <c r="O187" s="40">
        <f t="shared" si="11"/>
        <v>45072</v>
      </c>
      <c r="P187" s="41">
        <f t="shared" si="12"/>
        <v>45097</v>
      </c>
      <c r="Q187" s="64" t="s">
        <v>112</v>
      </c>
      <c r="R187" s="65" t="s">
        <v>71</v>
      </c>
    </row>
    <row r="188" spans="1:19">
      <c r="A188" t="s">
        <v>364</v>
      </c>
      <c r="B188" s="21">
        <v>45092</v>
      </c>
      <c r="C188" s="31" t="s">
        <v>356</v>
      </c>
      <c r="D188" s="6">
        <v>3</v>
      </c>
      <c r="H188">
        <v>34</v>
      </c>
      <c r="I188">
        <v>36</v>
      </c>
      <c r="J188" s="7">
        <v>40</v>
      </c>
      <c r="K188" s="24">
        <v>20</v>
      </c>
      <c r="L188" s="24">
        <v>21</v>
      </c>
      <c r="M188" s="7">
        <v>22</v>
      </c>
      <c r="N188" s="39">
        <f t="shared" si="15"/>
        <v>21</v>
      </c>
      <c r="O188" s="40">
        <f t="shared" si="11"/>
        <v>45072</v>
      </c>
      <c r="P188" s="41">
        <f t="shared" si="12"/>
        <v>45097</v>
      </c>
      <c r="Q188" s="64" t="s">
        <v>136</v>
      </c>
      <c r="R188" s="65" t="s">
        <v>57</v>
      </c>
      <c r="S188" s="70" t="s">
        <v>631</v>
      </c>
    </row>
    <row r="189" spans="1:19">
      <c r="A189" t="s">
        <v>366</v>
      </c>
      <c r="B189" s="21">
        <v>45092</v>
      </c>
      <c r="C189" s="31" t="s">
        <v>356</v>
      </c>
      <c r="D189" s="6">
        <v>7</v>
      </c>
      <c r="H189">
        <v>36</v>
      </c>
      <c r="I189">
        <v>37</v>
      </c>
      <c r="J189" s="7">
        <v>36</v>
      </c>
      <c r="K189" s="24">
        <v>21</v>
      </c>
      <c r="L189" s="24">
        <v>22</v>
      </c>
      <c r="M189" s="7">
        <v>21</v>
      </c>
      <c r="N189" s="39">
        <f t="shared" si="15"/>
        <v>21</v>
      </c>
      <c r="O189" s="40">
        <f t="shared" si="11"/>
        <v>45072</v>
      </c>
      <c r="P189" s="41">
        <f t="shared" si="12"/>
        <v>45097</v>
      </c>
      <c r="Q189" s="64" t="s">
        <v>207</v>
      </c>
      <c r="R189" s="65" t="s">
        <v>57</v>
      </c>
      <c r="S189" s="70" t="s">
        <v>633</v>
      </c>
    </row>
    <row r="190" spans="1:19">
      <c r="A190" t="s">
        <v>374</v>
      </c>
      <c r="B190" s="21">
        <v>45092</v>
      </c>
      <c r="C190" s="31" t="s">
        <v>356</v>
      </c>
      <c r="D190" s="6">
        <v>5</v>
      </c>
      <c r="H190">
        <v>36</v>
      </c>
      <c r="I190">
        <v>36</v>
      </c>
      <c r="J190" s="7">
        <v>38</v>
      </c>
      <c r="K190" s="24">
        <v>21</v>
      </c>
      <c r="L190" s="24">
        <v>21</v>
      </c>
      <c r="M190" s="7">
        <v>22</v>
      </c>
      <c r="N190" s="39">
        <f t="shared" si="15"/>
        <v>21</v>
      </c>
      <c r="O190" s="40">
        <f t="shared" si="11"/>
        <v>45072</v>
      </c>
      <c r="P190" s="41">
        <f t="shared" si="12"/>
        <v>45097</v>
      </c>
      <c r="Q190" s="64" t="s">
        <v>155</v>
      </c>
      <c r="R190" s="65" t="s">
        <v>57</v>
      </c>
      <c r="S190" s="70" t="s">
        <v>633</v>
      </c>
    </row>
    <row r="191" spans="1:19">
      <c r="A191" t="s">
        <v>382</v>
      </c>
      <c r="B191" s="21">
        <v>45092</v>
      </c>
      <c r="C191" s="31" t="s">
        <v>356</v>
      </c>
      <c r="D191" s="6">
        <v>4</v>
      </c>
      <c r="H191" s="24">
        <v>36</v>
      </c>
      <c r="I191">
        <v>35</v>
      </c>
      <c r="J191" s="7">
        <v>37</v>
      </c>
      <c r="K191" s="24">
        <v>21</v>
      </c>
      <c r="L191" s="24">
        <v>21</v>
      </c>
      <c r="M191" s="7">
        <v>22</v>
      </c>
      <c r="N191" s="39">
        <f t="shared" si="15"/>
        <v>21</v>
      </c>
      <c r="O191" s="40">
        <f t="shared" si="11"/>
        <v>45072</v>
      </c>
      <c r="P191" s="41">
        <f t="shared" si="12"/>
        <v>45097</v>
      </c>
      <c r="Q191" s="64" t="s">
        <v>109</v>
      </c>
      <c r="R191" s="65" t="s">
        <v>71</v>
      </c>
      <c r="S191" s="70" t="s">
        <v>625</v>
      </c>
    </row>
    <row r="192" spans="1:19">
      <c r="A192" t="s">
        <v>401</v>
      </c>
      <c r="B192" s="21">
        <v>45092</v>
      </c>
      <c r="C192" s="52" t="s">
        <v>390</v>
      </c>
      <c r="D192" s="6">
        <v>2</v>
      </c>
      <c r="H192">
        <v>36</v>
      </c>
      <c r="I192">
        <v>36</v>
      </c>
      <c r="K192" s="24">
        <v>21</v>
      </c>
      <c r="L192" s="24">
        <v>21</v>
      </c>
      <c r="N192" s="39">
        <f>ROUND((K192+L192)/2,0)</f>
        <v>21</v>
      </c>
      <c r="O192" s="40">
        <f t="shared" si="11"/>
        <v>45072</v>
      </c>
      <c r="P192" s="41">
        <f t="shared" si="12"/>
        <v>45097</v>
      </c>
      <c r="Q192" s="64" t="s">
        <v>165</v>
      </c>
      <c r="R192" s="65" t="s">
        <v>57</v>
      </c>
      <c r="S192" s="70" t="s">
        <v>631</v>
      </c>
    </row>
    <row r="193" spans="1:19">
      <c r="A193" s="63" t="s">
        <v>432</v>
      </c>
      <c r="B193" s="21">
        <v>45091</v>
      </c>
      <c r="C193" s="31" t="s">
        <v>431</v>
      </c>
      <c r="D193" s="6">
        <v>5</v>
      </c>
      <c r="H193">
        <v>34</v>
      </c>
      <c r="I193">
        <v>34</v>
      </c>
      <c r="J193" s="7">
        <v>33</v>
      </c>
      <c r="K193" s="24">
        <v>20</v>
      </c>
      <c r="L193" s="24">
        <v>20</v>
      </c>
      <c r="M193" s="7">
        <v>20</v>
      </c>
      <c r="N193" s="39">
        <f t="shared" ref="N193:N199" si="16">ROUND((K193+L193+M193)/3,0)</f>
        <v>20</v>
      </c>
      <c r="O193" s="40">
        <f t="shared" si="11"/>
        <v>45072</v>
      </c>
      <c r="P193" s="41">
        <f t="shared" si="12"/>
        <v>45097</v>
      </c>
      <c r="Q193" s="64" t="s">
        <v>207</v>
      </c>
      <c r="R193" s="65" t="s">
        <v>57</v>
      </c>
      <c r="S193" s="70" t="s">
        <v>631</v>
      </c>
    </row>
    <row r="194" spans="1:19">
      <c r="A194" s="63" t="s">
        <v>436</v>
      </c>
      <c r="B194" s="21">
        <v>45091</v>
      </c>
      <c r="C194" s="31" t="s">
        <v>431</v>
      </c>
      <c r="D194" s="6">
        <v>4</v>
      </c>
      <c r="H194">
        <v>30</v>
      </c>
      <c r="I194">
        <v>34</v>
      </c>
      <c r="J194" s="7">
        <v>33</v>
      </c>
      <c r="K194" s="24">
        <v>19</v>
      </c>
      <c r="L194" s="24">
        <v>20</v>
      </c>
      <c r="M194" s="7">
        <v>20</v>
      </c>
      <c r="N194" s="39">
        <f t="shared" si="16"/>
        <v>20</v>
      </c>
      <c r="O194" s="40">
        <f t="shared" ref="O194:O257" si="17">B194-N194+1</f>
        <v>45072</v>
      </c>
      <c r="P194" s="41">
        <f t="shared" ref="P194:P257" si="18">O194+25</f>
        <v>45097</v>
      </c>
      <c r="Q194" s="64" t="s">
        <v>434</v>
      </c>
      <c r="R194" s="65" t="s">
        <v>57</v>
      </c>
      <c r="S194" s="70" t="s">
        <v>661</v>
      </c>
    </row>
    <row r="195" spans="1:19">
      <c r="A195" s="63" t="s">
        <v>456</v>
      </c>
      <c r="B195" s="21">
        <v>45091</v>
      </c>
      <c r="C195" s="31" t="s">
        <v>431</v>
      </c>
      <c r="D195" s="6">
        <v>3</v>
      </c>
      <c r="H195">
        <v>34</v>
      </c>
      <c r="I195">
        <v>33</v>
      </c>
      <c r="J195" s="7">
        <v>31</v>
      </c>
      <c r="K195" s="24">
        <v>20</v>
      </c>
      <c r="L195" s="24">
        <v>20</v>
      </c>
      <c r="M195" s="7">
        <v>19</v>
      </c>
      <c r="N195" s="39">
        <f t="shared" si="16"/>
        <v>20</v>
      </c>
      <c r="O195" s="40">
        <f t="shared" si="17"/>
        <v>45072</v>
      </c>
      <c r="P195" s="41">
        <f t="shared" si="18"/>
        <v>45097</v>
      </c>
      <c r="Q195" s="64" t="s">
        <v>457</v>
      </c>
      <c r="R195" s="65" t="s">
        <v>71</v>
      </c>
      <c r="S195" s="70" t="s">
        <v>640</v>
      </c>
    </row>
    <row r="196" spans="1:19">
      <c r="A196" s="63" t="s">
        <v>461</v>
      </c>
      <c r="B196" s="21">
        <v>45091</v>
      </c>
      <c r="C196" s="31" t="s">
        <v>431</v>
      </c>
      <c r="D196" s="6">
        <v>4</v>
      </c>
      <c r="H196">
        <v>35</v>
      </c>
      <c r="I196">
        <v>34</v>
      </c>
      <c r="J196" s="7">
        <v>31</v>
      </c>
      <c r="K196" s="24">
        <v>21</v>
      </c>
      <c r="L196" s="24">
        <v>20</v>
      </c>
      <c r="M196" s="7">
        <v>19</v>
      </c>
      <c r="N196" s="39">
        <f t="shared" si="16"/>
        <v>20</v>
      </c>
      <c r="O196" s="40">
        <f t="shared" si="17"/>
        <v>45072</v>
      </c>
      <c r="P196" s="41">
        <f t="shared" si="18"/>
        <v>45097</v>
      </c>
      <c r="Q196" s="64" t="s">
        <v>462</v>
      </c>
      <c r="R196" s="65" t="s">
        <v>57</v>
      </c>
      <c r="S196" s="70" t="s">
        <v>640</v>
      </c>
    </row>
    <row r="197" spans="1:19">
      <c r="A197" s="63" t="s">
        <v>471</v>
      </c>
      <c r="B197" s="21">
        <v>45091</v>
      </c>
      <c r="C197" s="31" t="s">
        <v>431</v>
      </c>
      <c r="D197" s="6">
        <v>4</v>
      </c>
      <c r="H197">
        <v>38</v>
      </c>
      <c r="I197">
        <v>33</v>
      </c>
      <c r="J197" s="7">
        <v>31</v>
      </c>
      <c r="K197" s="24">
        <v>22</v>
      </c>
      <c r="L197" s="24">
        <v>20</v>
      </c>
      <c r="M197" s="7">
        <v>19</v>
      </c>
      <c r="N197" s="39">
        <f t="shared" si="16"/>
        <v>20</v>
      </c>
      <c r="O197" s="40">
        <f t="shared" si="17"/>
        <v>45072</v>
      </c>
      <c r="P197" s="41">
        <f t="shared" si="18"/>
        <v>45097</v>
      </c>
      <c r="Q197" s="64" t="s">
        <v>73</v>
      </c>
      <c r="R197" s="65" t="s">
        <v>71</v>
      </c>
      <c r="S197" s="70" t="s">
        <v>631</v>
      </c>
    </row>
    <row r="198" spans="1:19">
      <c r="A198" s="63" t="s">
        <v>475</v>
      </c>
      <c r="B198" s="21">
        <v>45091</v>
      </c>
      <c r="C198" s="31" t="s">
        <v>431</v>
      </c>
      <c r="D198" s="6">
        <v>5</v>
      </c>
      <c r="H198">
        <v>32</v>
      </c>
      <c r="I198">
        <v>33</v>
      </c>
      <c r="J198" s="7">
        <v>35</v>
      </c>
      <c r="K198" s="24">
        <v>19</v>
      </c>
      <c r="L198" s="24">
        <v>20</v>
      </c>
      <c r="M198" s="7">
        <v>21</v>
      </c>
      <c r="N198" s="39">
        <f t="shared" si="16"/>
        <v>20</v>
      </c>
      <c r="O198" s="40">
        <f t="shared" si="17"/>
        <v>45072</v>
      </c>
      <c r="P198" s="41">
        <f t="shared" si="18"/>
        <v>45097</v>
      </c>
      <c r="Q198" s="64" t="s">
        <v>112</v>
      </c>
      <c r="R198" s="65" t="s">
        <v>57</v>
      </c>
      <c r="S198" s="70" t="s">
        <v>640</v>
      </c>
    </row>
    <row r="199" spans="1:19">
      <c r="A199" s="63" t="s">
        <v>478</v>
      </c>
      <c r="B199" s="21">
        <v>45091</v>
      </c>
      <c r="C199" s="31" t="s">
        <v>431</v>
      </c>
      <c r="D199" s="6">
        <v>3</v>
      </c>
      <c r="H199">
        <v>32</v>
      </c>
      <c r="I199">
        <v>35</v>
      </c>
      <c r="J199" s="7">
        <v>32</v>
      </c>
      <c r="K199" s="24">
        <v>19</v>
      </c>
      <c r="L199" s="24">
        <v>21</v>
      </c>
      <c r="M199" s="7">
        <v>19</v>
      </c>
      <c r="N199" s="39">
        <f t="shared" si="16"/>
        <v>20</v>
      </c>
      <c r="O199" s="40">
        <f t="shared" si="17"/>
        <v>45072</v>
      </c>
      <c r="P199" s="41">
        <f t="shared" si="18"/>
        <v>45097</v>
      </c>
      <c r="Q199" s="64" t="s">
        <v>56</v>
      </c>
      <c r="R199" s="65" t="s">
        <v>57</v>
      </c>
      <c r="S199" s="70" t="s">
        <v>631</v>
      </c>
    </row>
    <row r="200" spans="1:19">
      <c r="A200" s="63" t="s">
        <v>483</v>
      </c>
      <c r="B200" s="21">
        <v>45091</v>
      </c>
      <c r="C200" s="31" t="s">
        <v>431</v>
      </c>
      <c r="D200" s="6">
        <v>1</v>
      </c>
      <c r="H200">
        <v>34</v>
      </c>
      <c r="K200" s="24">
        <v>20</v>
      </c>
      <c r="L200" s="24"/>
      <c r="N200" s="39">
        <v>20</v>
      </c>
      <c r="O200" s="40">
        <f t="shared" si="17"/>
        <v>45072</v>
      </c>
      <c r="P200" s="41">
        <f t="shared" si="18"/>
        <v>45097</v>
      </c>
      <c r="Q200" s="64" t="s">
        <v>88</v>
      </c>
      <c r="R200" s="65" t="s">
        <v>67</v>
      </c>
      <c r="S200" s="70" t="s">
        <v>640</v>
      </c>
    </row>
    <row r="201" spans="1:19">
      <c r="A201" t="s">
        <v>502</v>
      </c>
      <c r="B201" s="21">
        <v>45091</v>
      </c>
      <c r="C201" s="52" t="s">
        <v>489</v>
      </c>
      <c r="D201" s="6">
        <v>7</v>
      </c>
      <c r="H201">
        <v>36</v>
      </c>
      <c r="I201">
        <v>34</v>
      </c>
      <c r="J201" s="7">
        <v>34</v>
      </c>
      <c r="K201" s="24">
        <v>21</v>
      </c>
      <c r="L201" s="24">
        <v>20</v>
      </c>
      <c r="M201" s="7">
        <v>20</v>
      </c>
      <c r="N201" s="39">
        <f>ROUND((K201+L201+M201)/3,0)</f>
        <v>20</v>
      </c>
      <c r="O201" s="40">
        <f t="shared" si="17"/>
        <v>45072</v>
      </c>
      <c r="P201" s="41">
        <f t="shared" si="18"/>
        <v>45097</v>
      </c>
      <c r="Q201" s="64" t="s">
        <v>73</v>
      </c>
      <c r="R201" s="65" t="s">
        <v>71</v>
      </c>
      <c r="S201" s="70" t="s">
        <v>633</v>
      </c>
    </row>
    <row r="202" spans="1:19">
      <c r="A202" t="s">
        <v>508</v>
      </c>
      <c r="B202" s="21">
        <v>45091</v>
      </c>
      <c r="C202" s="52" t="s">
        <v>489</v>
      </c>
      <c r="D202" s="6">
        <v>9</v>
      </c>
      <c r="H202">
        <v>34</v>
      </c>
      <c r="I202">
        <v>38</v>
      </c>
      <c r="J202" s="7">
        <v>32</v>
      </c>
      <c r="K202" s="24">
        <v>20</v>
      </c>
      <c r="L202" s="24">
        <v>22</v>
      </c>
      <c r="M202" s="7">
        <v>19</v>
      </c>
      <c r="N202" s="39">
        <f>ROUND((K202+L202+M202)/3,0)</f>
        <v>20</v>
      </c>
      <c r="O202" s="40">
        <f t="shared" si="17"/>
        <v>45072</v>
      </c>
      <c r="P202" s="41">
        <f t="shared" si="18"/>
        <v>45097</v>
      </c>
      <c r="Q202" s="64" t="s">
        <v>272</v>
      </c>
      <c r="R202" s="65" t="s">
        <v>57</v>
      </c>
      <c r="S202" s="70" t="s">
        <v>624</v>
      </c>
    </row>
    <row r="203" spans="1:18">
      <c r="A203" t="s">
        <v>527</v>
      </c>
      <c r="B203" s="21">
        <v>45088</v>
      </c>
      <c r="C203" s="52" t="s">
        <v>523</v>
      </c>
      <c r="D203" s="6">
        <v>5</v>
      </c>
      <c r="H203">
        <v>25</v>
      </c>
      <c r="I203">
        <v>28</v>
      </c>
      <c r="J203" s="7">
        <v>29</v>
      </c>
      <c r="K203" s="24">
        <v>16</v>
      </c>
      <c r="L203" s="24">
        <v>18</v>
      </c>
      <c r="M203" s="7">
        <v>18</v>
      </c>
      <c r="N203" s="39">
        <f>ROUND((K203+L203+M203)/3,0)</f>
        <v>17</v>
      </c>
      <c r="O203" s="40">
        <f t="shared" si="17"/>
        <v>45072</v>
      </c>
      <c r="P203" s="41">
        <f t="shared" si="18"/>
        <v>45097</v>
      </c>
      <c r="Q203" s="64" t="s">
        <v>88</v>
      </c>
      <c r="R203" s="65" t="s">
        <v>67</v>
      </c>
    </row>
    <row r="204" spans="1:19">
      <c r="A204" t="s">
        <v>528</v>
      </c>
      <c r="B204" s="21">
        <v>45091</v>
      </c>
      <c r="C204" s="31" t="s">
        <v>529</v>
      </c>
      <c r="D204" s="6">
        <v>1</v>
      </c>
      <c r="H204">
        <v>33</v>
      </c>
      <c r="K204" s="24">
        <v>20</v>
      </c>
      <c r="L204" s="24"/>
      <c r="N204" s="39">
        <v>20</v>
      </c>
      <c r="O204" s="40">
        <f t="shared" si="17"/>
        <v>45072</v>
      </c>
      <c r="P204" s="41">
        <f t="shared" si="18"/>
        <v>45097</v>
      </c>
      <c r="Q204" s="64" t="s">
        <v>337</v>
      </c>
      <c r="R204" s="65" t="s">
        <v>57</v>
      </c>
      <c r="S204" s="70" t="s">
        <v>640</v>
      </c>
    </row>
    <row r="205" spans="1:19">
      <c r="A205" t="s">
        <v>538</v>
      </c>
      <c r="B205" s="21">
        <v>45091</v>
      </c>
      <c r="C205" s="31" t="s">
        <v>529</v>
      </c>
      <c r="D205" s="6">
        <v>6</v>
      </c>
      <c r="H205">
        <v>34</v>
      </c>
      <c r="I205">
        <v>33</v>
      </c>
      <c r="J205" s="7">
        <v>36</v>
      </c>
      <c r="K205" s="24">
        <v>20</v>
      </c>
      <c r="L205" s="24">
        <v>20</v>
      </c>
      <c r="M205" s="7">
        <v>21</v>
      </c>
      <c r="N205" s="39">
        <f>ROUND((K205+L205+M205)/3,0)</f>
        <v>20</v>
      </c>
      <c r="O205" s="40">
        <f t="shared" si="17"/>
        <v>45072</v>
      </c>
      <c r="P205" s="41">
        <f t="shared" si="18"/>
        <v>45097</v>
      </c>
      <c r="Q205" s="64" t="s">
        <v>537</v>
      </c>
      <c r="R205" s="65" t="s">
        <v>57</v>
      </c>
      <c r="S205" s="70" t="s">
        <v>624</v>
      </c>
    </row>
    <row r="206" spans="1:19">
      <c r="A206" t="s">
        <v>539</v>
      </c>
      <c r="B206" s="21">
        <v>45091</v>
      </c>
      <c r="C206" s="31" t="s">
        <v>529</v>
      </c>
      <c r="D206" s="6">
        <v>3</v>
      </c>
      <c r="H206">
        <v>36</v>
      </c>
      <c r="I206">
        <v>34</v>
      </c>
      <c r="J206" s="7">
        <v>30</v>
      </c>
      <c r="K206" s="24">
        <v>21</v>
      </c>
      <c r="L206" s="24">
        <v>20</v>
      </c>
      <c r="M206" s="7">
        <v>19</v>
      </c>
      <c r="N206" s="39">
        <f>ROUND((K206+L206+M206)/3,0)</f>
        <v>20</v>
      </c>
      <c r="O206" s="40">
        <f t="shared" si="17"/>
        <v>45072</v>
      </c>
      <c r="P206" s="41">
        <f t="shared" si="18"/>
        <v>45097</v>
      </c>
      <c r="Q206" s="64" t="s">
        <v>537</v>
      </c>
      <c r="R206" s="65" t="s">
        <v>57</v>
      </c>
      <c r="S206" s="70" t="s">
        <v>625</v>
      </c>
    </row>
    <row r="207" spans="1:19">
      <c r="A207" t="s">
        <v>540</v>
      </c>
      <c r="B207" s="21">
        <v>45091</v>
      </c>
      <c r="C207" s="31" t="s">
        <v>529</v>
      </c>
      <c r="D207" s="6">
        <v>3</v>
      </c>
      <c r="H207">
        <v>30</v>
      </c>
      <c r="I207">
        <v>34</v>
      </c>
      <c r="J207" s="7">
        <v>34</v>
      </c>
      <c r="K207" s="24">
        <v>19</v>
      </c>
      <c r="L207" s="24">
        <v>20</v>
      </c>
      <c r="M207" s="7">
        <v>20</v>
      </c>
      <c r="N207" s="39">
        <f>ROUND((K207+L207+M207)/3,0)</f>
        <v>20</v>
      </c>
      <c r="O207" s="40">
        <f t="shared" si="17"/>
        <v>45072</v>
      </c>
      <c r="P207" s="41">
        <f t="shared" si="18"/>
        <v>45097</v>
      </c>
      <c r="Q207" s="64" t="s">
        <v>337</v>
      </c>
      <c r="R207" s="65" t="s">
        <v>57</v>
      </c>
      <c r="S207" s="70" t="s">
        <v>631</v>
      </c>
    </row>
    <row r="208" spans="1:18">
      <c r="A208" t="s">
        <v>545</v>
      </c>
      <c r="B208" s="21">
        <v>45091</v>
      </c>
      <c r="C208" s="31" t="s">
        <v>529</v>
      </c>
      <c r="D208" s="6">
        <v>2</v>
      </c>
      <c r="H208">
        <v>34</v>
      </c>
      <c r="I208">
        <v>32</v>
      </c>
      <c r="K208" s="24">
        <v>20</v>
      </c>
      <c r="L208" s="24">
        <v>19</v>
      </c>
      <c r="N208" s="39">
        <f>ROUND((K208+L208)/2,0)</f>
        <v>20</v>
      </c>
      <c r="O208" s="40">
        <f t="shared" si="17"/>
        <v>45072</v>
      </c>
      <c r="P208" s="41">
        <f t="shared" si="18"/>
        <v>45097</v>
      </c>
      <c r="Q208" s="64" t="s">
        <v>546</v>
      </c>
      <c r="R208" s="65" t="s">
        <v>71</v>
      </c>
    </row>
    <row r="209" spans="1:19">
      <c r="A209" t="s">
        <v>587</v>
      </c>
      <c r="B209" s="21">
        <v>45091</v>
      </c>
      <c r="C209" s="66" t="s">
        <v>582</v>
      </c>
      <c r="D209" s="6">
        <v>6</v>
      </c>
      <c r="H209">
        <v>32</v>
      </c>
      <c r="I209">
        <v>34</v>
      </c>
      <c r="J209" s="7">
        <v>35</v>
      </c>
      <c r="K209" s="24">
        <v>19</v>
      </c>
      <c r="L209" s="24">
        <v>20</v>
      </c>
      <c r="M209" s="7">
        <v>21</v>
      </c>
      <c r="N209" s="8">
        <f>ROUND((K209+L209+M209)/3,0)</f>
        <v>20</v>
      </c>
      <c r="O209" s="40">
        <f t="shared" si="17"/>
        <v>45072</v>
      </c>
      <c r="P209" s="41">
        <f t="shared" si="18"/>
        <v>45097</v>
      </c>
      <c r="Q209" s="64" t="s">
        <v>88</v>
      </c>
      <c r="R209" s="65" t="s">
        <v>71</v>
      </c>
      <c r="S209" s="70" t="s">
        <v>635</v>
      </c>
    </row>
    <row r="210" ht="28.8" spans="1:19">
      <c r="A210" t="s">
        <v>589</v>
      </c>
      <c r="B210" s="21">
        <v>45091</v>
      </c>
      <c r="C210" s="66" t="s">
        <v>582</v>
      </c>
      <c r="D210" s="6">
        <v>5</v>
      </c>
      <c r="H210">
        <v>31</v>
      </c>
      <c r="I210">
        <v>33</v>
      </c>
      <c r="J210" s="7">
        <v>34</v>
      </c>
      <c r="K210" s="24">
        <v>19</v>
      </c>
      <c r="L210" s="24">
        <v>20</v>
      </c>
      <c r="M210" s="7">
        <v>20</v>
      </c>
      <c r="N210" s="8">
        <f>ROUND((K210+L210+M210)/3,0)</f>
        <v>20</v>
      </c>
      <c r="O210" s="40">
        <f t="shared" si="17"/>
        <v>45072</v>
      </c>
      <c r="P210" s="41">
        <f t="shared" si="18"/>
        <v>45097</v>
      </c>
      <c r="Q210" s="81" t="s">
        <v>590</v>
      </c>
      <c r="R210" s="65" t="s">
        <v>67</v>
      </c>
      <c r="S210" s="79"/>
    </row>
    <row r="211" spans="1:18">
      <c r="A211" t="s">
        <v>593</v>
      </c>
      <c r="B211" s="21">
        <v>45091</v>
      </c>
      <c r="C211" s="66" t="s">
        <v>582</v>
      </c>
      <c r="D211" s="6">
        <v>5</v>
      </c>
      <c r="H211">
        <v>35</v>
      </c>
      <c r="I211">
        <v>31</v>
      </c>
      <c r="J211" s="7">
        <v>33</v>
      </c>
      <c r="K211" s="24">
        <v>21</v>
      </c>
      <c r="L211" s="24">
        <v>19</v>
      </c>
      <c r="M211" s="7">
        <v>20</v>
      </c>
      <c r="N211" s="8">
        <f>ROUND((K211+L211+M211)/3,0)</f>
        <v>20</v>
      </c>
      <c r="O211" s="40">
        <f t="shared" si="17"/>
        <v>45072</v>
      </c>
      <c r="P211" s="41">
        <f t="shared" si="18"/>
        <v>45097</v>
      </c>
      <c r="Q211" s="64" t="s">
        <v>88</v>
      </c>
      <c r="R211" s="65" t="s">
        <v>67</v>
      </c>
    </row>
    <row r="212" spans="1:19">
      <c r="A212" t="s">
        <v>597</v>
      </c>
      <c r="B212" s="21">
        <v>45091</v>
      </c>
      <c r="C212" s="66" t="s">
        <v>582</v>
      </c>
      <c r="D212" s="6">
        <v>5</v>
      </c>
      <c r="H212">
        <v>34</v>
      </c>
      <c r="I212">
        <v>36</v>
      </c>
      <c r="J212" s="7">
        <v>32</v>
      </c>
      <c r="K212" s="24">
        <v>20</v>
      </c>
      <c r="L212" s="24">
        <v>21</v>
      </c>
      <c r="M212" s="7">
        <v>19</v>
      </c>
      <c r="N212" s="8">
        <f>ROUND((K212+L212+M212)/3,0)</f>
        <v>20</v>
      </c>
      <c r="O212" s="40">
        <f t="shared" si="17"/>
        <v>45072</v>
      </c>
      <c r="P212" s="41">
        <f t="shared" si="18"/>
        <v>45097</v>
      </c>
      <c r="Q212" s="64" t="s">
        <v>88</v>
      </c>
      <c r="R212" s="65" t="s">
        <v>67</v>
      </c>
      <c r="S212" s="70" t="s">
        <v>633</v>
      </c>
    </row>
    <row r="213" spans="1:19">
      <c r="A213" t="s">
        <v>604</v>
      </c>
      <c r="B213" s="21">
        <v>45091</v>
      </c>
      <c r="C213" s="66" t="s">
        <v>582</v>
      </c>
      <c r="D213" s="6">
        <v>5</v>
      </c>
      <c r="H213">
        <v>30</v>
      </c>
      <c r="I213">
        <v>35</v>
      </c>
      <c r="J213" s="7">
        <v>32</v>
      </c>
      <c r="K213" s="24">
        <v>19</v>
      </c>
      <c r="L213" s="24">
        <v>21</v>
      </c>
      <c r="M213" s="7">
        <v>19</v>
      </c>
      <c r="N213" s="8">
        <f>ROUND((K213+L213+M213)/3,0)</f>
        <v>20</v>
      </c>
      <c r="O213" s="40">
        <f t="shared" si="17"/>
        <v>45072</v>
      </c>
      <c r="P213" s="41">
        <f t="shared" si="18"/>
        <v>45097</v>
      </c>
      <c r="Q213" s="64" t="s">
        <v>109</v>
      </c>
      <c r="R213" s="65" t="s">
        <v>67</v>
      </c>
      <c r="S213" s="70" t="s">
        <v>633</v>
      </c>
    </row>
    <row r="214" spans="1:18">
      <c r="A214" t="s">
        <v>84</v>
      </c>
      <c r="B214" s="21">
        <v>45088</v>
      </c>
      <c r="C214" s="30" t="s">
        <v>82</v>
      </c>
      <c r="D214" s="6">
        <v>4</v>
      </c>
      <c r="H214">
        <v>25</v>
      </c>
      <c r="K214" s="24">
        <v>16</v>
      </c>
      <c r="L214" s="24"/>
      <c r="N214" s="39">
        <v>16</v>
      </c>
      <c r="O214" s="40">
        <f t="shared" si="17"/>
        <v>45073</v>
      </c>
      <c r="P214" s="41">
        <f t="shared" si="18"/>
        <v>45098</v>
      </c>
      <c r="Q214" s="64" t="s">
        <v>85</v>
      </c>
      <c r="R214" s="65" t="s">
        <v>67</v>
      </c>
    </row>
    <row r="215" spans="1:18">
      <c r="A215" t="s">
        <v>98</v>
      </c>
      <c r="B215" s="21">
        <v>45088</v>
      </c>
      <c r="C215" s="30" t="s">
        <v>82</v>
      </c>
      <c r="D215" s="6">
        <v>3</v>
      </c>
      <c r="H215">
        <v>28</v>
      </c>
      <c r="I215">
        <v>12</v>
      </c>
      <c r="J215" s="7">
        <v>27</v>
      </c>
      <c r="K215" s="24">
        <v>18</v>
      </c>
      <c r="L215" s="24">
        <v>12</v>
      </c>
      <c r="M215" s="7">
        <v>17</v>
      </c>
      <c r="N215" s="39">
        <f>ROUND((K215+L215+M215)/3,0)</f>
        <v>16</v>
      </c>
      <c r="O215" s="40">
        <f t="shared" si="17"/>
        <v>45073</v>
      </c>
      <c r="P215" s="41">
        <f t="shared" si="18"/>
        <v>45098</v>
      </c>
      <c r="Q215" s="64" t="s">
        <v>96</v>
      </c>
      <c r="R215" s="65" t="s">
        <v>57</v>
      </c>
    </row>
    <row r="216" spans="1:18">
      <c r="A216" t="s">
        <v>113</v>
      </c>
      <c r="B216" s="21">
        <v>45091</v>
      </c>
      <c r="C216" s="31" t="s">
        <v>103</v>
      </c>
      <c r="D216" s="6">
        <v>5</v>
      </c>
      <c r="H216">
        <v>31</v>
      </c>
      <c r="I216">
        <v>31</v>
      </c>
      <c r="J216" s="7">
        <v>31</v>
      </c>
      <c r="K216" s="24">
        <v>19</v>
      </c>
      <c r="L216" s="24">
        <v>19</v>
      </c>
      <c r="M216" s="7">
        <v>19</v>
      </c>
      <c r="N216" s="39">
        <f>ROUND((K216+L216+M216)/3,0)</f>
        <v>19</v>
      </c>
      <c r="O216" s="40">
        <f t="shared" si="17"/>
        <v>45073</v>
      </c>
      <c r="P216" s="41">
        <f t="shared" si="18"/>
        <v>45098</v>
      </c>
      <c r="Q216" s="64" t="s">
        <v>96</v>
      </c>
      <c r="R216" s="65" t="s">
        <v>71</v>
      </c>
    </row>
    <row r="217" spans="1:18">
      <c r="A217" t="s">
        <v>148</v>
      </c>
      <c r="B217" s="21">
        <v>45091</v>
      </c>
      <c r="C217" s="31" t="s">
        <v>103</v>
      </c>
      <c r="D217" s="6">
        <v>3</v>
      </c>
      <c r="F217" t="s">
        <v>149</v>
      </c>
      <c r="H217">
        <v>32</v>
      </c>
      <c r="K217" s="24">
        <v>19</v>
      </c>
      <c r="L217" s="24"/>
      <c r="N217" s="39">
        <v>19</v>
      </c>
      <c r="O217" s="40">
        <f t="shared" si="17"/>
        <v>45073</v>
      </c>
      <c r="P217" s="41">
        <f t="shared" si="18"/>
        <v>45098</v>
      </c>
      <c r="Q217" s="64" t="s">
        <v>96</v>
      </c>
      <c r="R217" s="65" t="s">
        <v>57</v>
      </c>
    </row>
    <row r="218" spans="1:19">
      <c r="A218" t="s">
        <v>154</v>
      </c>
      <c r="B218" s="21">
        <v>45091</v>
      </c>
      <c r="C218" s="31" t="s">
        <v>103</v>
      </c>
      <c r="D218" s="6">
        <v>5</v>
      </c>
      <c r="H218">
        <v>31</v>
      </c>
      <c r="I218">
        <v>30</v>
      </c>
      <c r="J218" s="7">
        <v>34</v>
      </c>
      <c r="K218" s="24">
        <v>19</v>
      </c>
      <c r="L218" s="24">
        <v>19</v>
      </c>
      <c r="M218" s="7">
        <v>20</v>
      </c>
      <c r="N218" s="39">
        <f t="shared" ref="N218:N225" si="19">ROUND((K218+L218+M218)/3,0)</f>
        <v>19</v>
      </c>
      <c r="O218" s="40">
        <f t="shared" si="17"/>
        <v>45073</v>
      </c>
      <c r="P218" s="41">
        <f t="shared" si="18"/>
        <v>45098</v>
      </c>
      <c r="Q218" s="64" t="s">
        <v>155</v>
      </c>
      <c r="R218" s="65" t="s">
        <v>71</v>
      </c>
      <c r="S218" s="70" t="s">
        <v>625</v>
      </c>
    </row>
    <row r="219" spans="1:18">
      <c r="A219" t="s">
        <v>159</v>
      </c>
      <c r="B219" s="21">
        <v>45091</v>
      </c>
      <c r="C219" s="31" t="s">
        <v>103</v>
      </c>
      <c r="D219" s="6">
        <v>5</v>
      </c>
      <c r="H219">
        <v>32</v>
      </c>
      <c r="I219">
        <v>30</v>
      </c>
      <c r="J219" s="7">
        <v>34</v>
      </c>
      <c r="K219" s="24">
        <v>19</v>
      </c>
      <c r="L219" s="24">
        <v>19</v>
      </c>
      <c r="M219" s="7">
        <v>20</v>
      </c>
      <c r="N219" s="39">
        <f t="shared" si="19"/>
        <v>19</v>
      </c>
      <c r="O219" s="40">
        <f t="shared" si="17"/>
        <v>45073</v>
      </c>
      <c r="P219" s="41">
        <f t="shared" si="18"/>
        <v>45098</v>
      </c>
      <c r="Q219" s="64" t="s">
        <v>96</v>
      </c>
      <c r="R219" s="65" t="s">
        <v>57</v>
      </c>
    </row>
    <row r="220" spans="1:19">
      <c r="A220" t="s">
        <v>170</v>
      </c>
      <c r="B220" s="21">
        <v>45091</v>
      </c>
      <c r="C220" s="52" t="s">
        <v>161</v>
      </c>
      <c r="D220" s="6">
        <v>5</v>
      </c>
      <c r="H220">
        <v>30</v>
      </c>
      <c r="I220">
        <v>32</v>
      </c>
      <c r="J220" s="7">
        <v>31</v>
      </c>
      <c r="K220" s="24">
        <v>19</v>
      </c>
      <c r="L220" s="24">
        <v>19</v>
      </c>
      <c r="M220" s="7">
        <v>19</v>
      </c>
      <c r="N220" s="39">
        <f t="shared" si="19"/>
        <v>19</v>
      </c>
      <c r="O220" s="40">
        <f t="shared" si="17"/>
        <v>45073</v>
      </c>
      <c r="P220" s="41">
        <f t="shared" si="18"/>
        <v>45098</v>
      </c>
      <c r="Q220" s="64" t="s">
        <v>73</v>
      </c>
      <c r="R220" s="65" t="s">
        <v>57</v>
      </c>
      <c r="S220" s="70" t="s">
        <v>624</v>
      </c>
    </row>
    <row r="221" spans="1:19">
      <c r="A221" t="s">
        <v>172</v>
      </c>
      <c r="B221" s="21">
        <v>45091</v>
      </c>
      <c r="C221" s="52" t="s">
        <v>161</v>
      </c>
      <c r="D221" s="6">
        <v>3</v>
      </c>
      <c r="H221">
        <v>32</v>
      </c>
      <c r="I221">
        <v>32</v>
      </c>
      <c r="J221" s="7">
        <v>31</v>
      </c>
      <c r="K221" s="24">
        <v>19</v>
      </c>
      <c r="L221" s="24">
        <v>19</v>
      </c>
      <c r="M221" s="7">
        <v>19</v>
      </c>
      <c r="N221" s="39">
        <f t="shared" si="19"/>
        <v>19</v>
      </c>
      <c r="O221" s="40">
        <f t="shared" si="17"/>
        <v>45073</v>
      </c>
      <c r="P221" s="41">
        <f t="shared" si="18"/>
        <v>45098</v>
      </c>
      <c r="Q221" s="64" t="s">
        <v>165</v>
      </c>
      <c r="R221" s="65" t="s">
        <v>57</v>
      </c>
      <c r="S221" s="70" t="s">
        <v>625</v>
      </c>
    </row>
    <row r="222" spans="1:19">
      <c r="A222" t="s">
        <v>180</v>
      </c>
      <c r="B222" s="21">
        <v>45091</v>
      </c>
      <c r="C222" s="52" t="s">
        <v>161</v>
      </c>
      <c r="D222" s="6">
        <v>4</v>
      </c>
      <c r="H222">
        <v>34</v>
      </c>
      <c r="I222">
        <v>31</v>
      </c>
      <c r="J222" s="7">
        <v>29</v>
      </c>
      <c r="K222" s="24">
        <v>20</v>
      </c>
      <c r="L222" s="24">
        <v>19</v>
      </c>
      <c r="M222" s="7">
        <v>18</v>
      </c>
      <c r="N222" s="39">
        <f t="shared" si="19"/>
        <v>19</v>
      </c>
      <c r="O222" s="40">
        <f t="shared" si="17"/>
        <v>45073</v>
      </c>
      <c r="P222" s="41">
        <f t="shared" si="18"/>
        <v>45098</v>
      </c>
      <c r="Q222" s="64" t="s">
        <v>181</v>
      </c>
      <c r="R222" s="65" t="s">
        <v>57</v>
      </c>
      <c r="S222" s="70" t="s">
        <v>624</v>
      </c>
    </row>
    <row r="223" spans="1:19">
      <c r="A223" t="s">
        <v>182</v>
      </c>
      <c r="B223" s="21">
        <v>45091</v>
      </c>
      <c r="C223" s="52" t="s">
        <v>161</v>
      </c>
      <c r="D223" s="6">
        <v>5</v>
      </c>
      <c r="H223">
        <v>30</v>
      </c>
      <c r="I223">
        <v>29</v>
      </c>
      <c r="J223" s="7">
        <v>31</v>
      </c>
      <c r="K223" s="24">
        <v>19</v>
      </c>
      <c r="L223" s="24">
        <v>18</v>
      </c>
      <c r="M223" s="7">
        <v>19</v>
      </c>
      <c r="N223" s="39">
        <f t="shared" si="19"/>
        <v>19</v>
      </c>
      <c r="O223" s="40">
        <f t="shared" si="17"/>
        <v>45073</v>
      </c>
      <c r="P223" s="41">
        <f t="shared" si="18"/>
        <v>45098</v>
      </c>
      <c r="Q223" s="64" t="s">
        <v>128</v>
      </c>
      <c r="R223" s="65" t="s">
        <v>71</v>
      </c>
      <c r="S223" s="70" t="s">
        <v>633</v>
      </c>
    </row>
    <row r="224" spans="1:19">
      <c r="A224" t="s">
        <v>191</v>
      </c>
      <c r="B224" s="21">
        <v>45091</v>
      </c>
      <c r="C224" s="52" t="s">
        <v>161</v>
      </c>
      <c r="D224" s="6">
        <v>4</v>
      </c>
      <c r="H224">
        <v>27</v>
      </c>
      <c r="I224">
        <v>34</v>
      </c>
      <c r="J224" s="7">
        <v>31</v>
      </c>
      <c r="K224" s="24">
        <v>17</v>
      </c>
      <c r="L224" s="24">
        <v>20</v>
      </c>
      <c r="M224" s="7">
        <v>19</v>
      </c>
      <c r="N224" s="39">
        <f t="shared" si="19"/>
        <v>19</v>
      </c>
      <c r="O224" s="40">
        <f t="shared" si="17"/>
        <v>45073</v>
      </c>
      <c r="P224" s="41">
        <f t="shared" si="18"/>
        <v>45098</v>
      </c>
      <c r="Q224" s="64" t="s">
        <v>128</v>
      </c>
      <c r="R224" s="65" t="s">
        <v>71</v>
      </c>
      <c r="S224" s="70" t="s">
        <v>624</v>
      </c>
    </row>
    <row r="225" spans="1:19">
      <c r="A225" t="s">
        <v>208</v>
      </c>
      <c r="B225" s="21">
        <v>45091</v>
      </c>
      <c r="C225" s="52" t="s">
        <v>161</v>
      </c>
      <c r="D225" s="6">
        <v>5</v>
      </c>
      <c r="H225">
        <v>29</v>
      </c>
      <c r="I225">
        <v>32</v>
      </c>
      <c r="J225" s="7">
        <v>34</v>
      </c>
      <c r="K225" s="24">
        <v>18</v>
      </c>
      <c r="L225" s="24">
        <v>19</v>
      </c>
      <c r="M225" s="7">
        <v>20</v>
      </c>
      <c r="N225" s="39">
        <f t="shared" si="19"/>
        <v>19</v>
      </c>
      <c r="O225" s="40">
        <f t="shared" si="17"/>
        <v>45073</v>
      </c>
      <c r="P225" s="41">
        <f t="shared" si="18"/>
        <v>45098</v>
      </c>
      <c r="Q225" s="64" t="s">
        <v>209</v>
      </c>
      <c r="R225" s="65" t="s">
        <v>57</v>
      </c>
      <c r="S225" s="70" t="s">
        <v>622</v>
      </c>
    </row>
    <row r="226" spans="1:19">
      <c r="A226" t="s">
        <v>213</v>
      </c>
      <c r="B226" s="21">
        <v>45091</v>
      </c>
      <c r="C226" s="52" t="s">
        <v>161</v>
      </c>
      <c r="D226" s="6">
        <v>2</v>
      </c>
      <c r="H226">
        <v>24</v>
      </c>
      <c r="I226">
        <v>40</v>
      </c>
      <c r="K226" s="24">
        <v>16</v>
      </c>
      <c r="L226" s="24">
        <v>22</v>
      </c>
      <c r="N226" s="39">
        <f>ROUND((K226+L226)/2,0)</f>
        <v>19</v>
      </c>
      <c r="O226" s="40">
        <f t="shared" si="17"/>
        <v>45073</v>
      </c>
      <c r="P226" s="41">
        <f t="shared" si="18"/>
        <v>45098</v>
      </c>
      <c r="Q226" s="64" t="s">
        <v>136</v>
      </c>
      <c r="R226" s="65" t="s">
        <v>57</v>
      </c>
      <c r="S226" s="70" t="s">
        <v>631</v>
      </c>
    </row>
    <row r="227" spans="1:19">
      <c r="A227" t="s">
        <v>240</v>
      </c>
      <c r="B227" s="21">
        <v>45092</v>
      </c>
      <c r="C227" s="52" t="s">
        <v>231</v>
      </c>
      <c r="D227" s="6">
        <v>5</v>
      </c>
      <c r="H227">
        <v>33</v>
      </c>
      <c r="I227">
        <v>33</v>
      </c>
      <c r="J227" s="7">
        <v>36</v>
      </c>
      <c r="K227" s="24">
        <v>20</v>
      </c>
      <c r="L227" s="24">
        <v>20</v>
      </c>
      <c r="M227" s="7">
        <v>21</v>
      </c>
      <c r="N227" s="39">
        <f t="shared" ref="N227:N245" si="20">ROUND((K227+L227+M227)/3,0)</f>
        <v>20</v>
      </c>
      <c r="O227" s="40">
        <f t="shared" si="17"/>
        <v>45073</v>
      </c>
      <c r="P227" s="41">
        <f t="shared" si="18"/>
        <v>45098</v>
      </c>
      <c r="Q227" s="64" t="s">
        <v>88</v>
      </c>
      <c r="R227" s="65" t="s">
        <v>71</v>
      </c>
      <c r="S227" s="70" t="s">
        <v>633</v>
      </c>
    </row>
    <row r="228" spans="1:19">
      <c r="A228" t="s">
        <v>243</v>
      </c>
      <c r="B228" s="21">
        <v>45092</v>
      </c>
      <c r="C228" s="52" t="s">
        <v>231</v>
      </c>
      <c r="D228" s="6">
        <v>5</v>
      </c>
      <c r="H228">
        <v>34</v>
      </c>
      <c r="I228">
        <v>33</v>
      </c>
      <c r="J228" s="7">
        <v>31</v>
      </c>
      <c r="K228" s="24">
        <v>20</v>
      </c>
      <c r="L228" s="24">
        <v>20</v>
      </c>
      <c r="M228" s="7">
        <v>19</v>
      </c>
      <c r="N228" s="39">
        <f t="shared" si="20"/>
        <v>20</v>
      </c>
      <c r="O228" s="40">
        <f t="shared" si="17"/>
        <v>45073</v>
      </c>
      <c r="P228" s="41">
        <f t="shared" si="18"/>
        <v>45098</v>
      </c>
      <c r="Q228" s="64" t="s">
        <v>83</v>
      </c>
      <c r="R228" s="65" t="s">
        <v>57</v>
      </c>
      <c r="S228" s="70" t="s">
        <v>624</v>
      </c>
    </row>
    <row r="229" spans="1:18">
      <c r="A229" t="s">
        <v>258</v>
      </c>
      <c r="B229" s="21">
        <v>45092</v>
      </c>
      <c r="C229" s="52" t="s">
        <v>231</v>
      </c>
      <c r="D229" s="6">
        <v>3</v>
      </c>
      <c r="H229">
        <v>34</v>
      </c>
      <c r="I229">
        <v>33</v>
      </c>
      <c r="J229" s="7">
        <v>30</v>
      </c>
      <c r="K229" s="24">
        <v>20</v>
      </c>
      <c r="L229" s="24">
        <v>20</v>
      </c>
      <c r="M229" s="7">
        <v>19</v>
      </c>
      <c r="N229" s="39">
        <f t="shared" si="20"/>
        <v>20</v>
      </c>
      <c r="O229" s="40">
        <f t="shared" si="17"/>
        <v>45073</v>
      </c>
      <c r="P229" s="41">
        <f t="shared" si="18"/>
        <v>45098</v>
      </c>
      <c r="Q229" s="64" t="s">
        <v>73</v>
      </c>
      <c r="R229" s="65" t="s">
        <v>57</v>
      </c>
    </row>
    <row r="230" spans="1:19">
      <c r="A230" t="s">
        <v>270</v>
      </c>
      <c r="B230" s="21">
        <v>45092</v>
      </c>
      <c r="C230" s="52" t="s">
        <v>231</v>
      </c>
      <c r="D230" s="6">
        <v>5</v>
      </c>
      <c r="H230">
        <v>32</v>
      </c>
      <c r="I230">
        <v>35</v>
      </c>
      <c r="J230" s="7">
        <v>35</v>
      </c>
      <c r="K230" s="24">
        <v>19</v>
      </c>
      <c r="L230" s="24">
        <v>21</v>
      </c>
      <c r="M230" s="7">
        <v>21</v>
      </c>
      <c r="N230" s="39">
        <f t="shared" si="20"/>
        <v>20</v>
      </c>
      <c r="O230" s="40">
        <f t="shared" si="17"/>
        <v>45073</v>
      </c>
      <c r="P230" s="41">
        <f t="shared" si="18"/>
        <v>45098</v>
      </c>
      <c r="Q230" s="64" t="s">
        <v>73</v>
      </c>
      <c r="R230" s="65" t="s">
        <v>57</v>
      </c>
      <c r="S230" s="70" t="s">
        <v>633</v>
      </c>
    </row>
    <row r="231" spans="1:19">
      <c r="A231" t="s">
        <v>273</v>
      </c>
      <c r="B231" s="21">
        <v>45092</v>
      </c>
      <c r="C231" s="52" t="s">
        <v>231</v>
      </c>
      <c r="D231" s="6">
        <v>8</v>
      </c>
      <c r="H231">
        <v>30</v>
      </c>
      <c r="I231">
        <v>34</v>
      </c>
      <c r="J231" s="7">
        <v>36</v>
      </c>
      <c r="K231" s="24">
        <v>19</v>
      </c>
      <c r="L231" s="24">
        <v>20</v>
      </c>
      <c r="M231" s="7">
        <v>21</v>
      </c>
      <c r="N231" s="39">
        <f t="shared" si="20"/>
        <v>20</v>
      </c>
      <c r="O231" s="40">
        <f t="shared" si="17"/>
        <v>45073</v>
      </c>
      <c r="P231" s="41">
        <f t="shared" si="18"/>
        <v>45098</v>
      </c>
      <c r="Q231" s="64" t="s">
        <v>274</v>
      </c>
      <c r="R231" s="65" t="s">
        <v>57</v>
      </c>
      <c r="S231" s="70" t="s">
        <v>649</v>
      </c>
    </row>
    <row r="232" spans="1:19">
      <c r="A232" t="s">
        <v>280</v>
      </c>
      <c r="B232" s="21">
        <v>45092</v>
      </c>
      <c r="C232" s="52" t="s">
        <v>231</v>
      </c>
      <c r="D232" s="6">
        <v>7</v>
      </c>
      <c r="H232">
        <v>30</v>
      </c>
      <c r="I232">
        <v>32</v>
      </c>
      <c r="J232" s="7">
        <v>35</v>
      </c>
      <c r="K232" s="24">
        <v>19</v>
      </c>
      <c r="L232" s="24">
        <v>19</v>
      </c>
      <c r="M232" s="7">
        <v>21</v>
      </c>
      <c r="N232" s="39">
        <f t="shared" si="20"/>
        <v>20</v>
      </c>
      <c r="O232" s="40">
        <f t="shared" si="17"/>
        <v>45073</v>
      </c>
      <c r="P232" s="41">
        <f t="shared" si="18"/>
        <v>45098</v>
      </c>
      <c r="Q232" s="64" t="s">
        <v>265</v>
      </c>
      <c r="R232" s="65" t="s">
        <v>57</v>
      </c>
      <c r="S232" s="70" t="s">
        <v>635</v>
      </c>
    </row>
    <row r="233" spans="1:19">
      <c r="A233" t="s">
        <v>283</v>
      </c>
      <c r="B233" s="21">
        <v>45092</v>
      </c>
      <c r="C233" s="52" t="s">
        <v>231</v>
      </c>
      <c r="D233" s="6">
        <v>6</v>
      </c>
      <c r="H233">
        <v>32</v>
      </c>
      <c r="I233">
        <v>30</v>
      </c>
      <c r="J233" s="7">
        <v>36</v>
      </c>
      <c r="K233" s="24">
        <v>19</v>
      </c>
      <c r="L233" s="24">
        <v>19</v>
      </c>
      <c r="M233" s="7">
        <v>21</v>
      </c>
      <c r="N233" s="39">
        <f t="shared" si="20"/>
        <v>20</v>
      </c>
      <c r="O233" s="40">
        <f t="shared" si="17"/>
        <v>45073</v>
      </c>
      <c r="P233" s="41">
        <f t="shared" si="18"/>
        <v>45098</v>
      </c>
      <c r="Q233" s="64" t="s">
        <v>261</v>
      </c>
      <c r="R233" s="65" t="s">
        <v>71</v>
      </c>
      <c r="S233" s="70" t="s">
        <v>635</v>
      </c>
    </row>
    <row r="234" spans="1:19">
      <c r="A234" t="s">
        <v>285</v>
      </c>
      <c r="B234" s="21">
        <v>45092</v>
      </c>
      <c r="C234" s="52" t="s">
        <v>231</v>
      </c>
      <c r="D234" s="6">
        <v>7</v>
      </c>
      <c r="H234">
        <v>30</v>
      </c>
      <c r="I234">
        <v>32</v>
      </c>
      <c r="J234" s="7">
        <v>36</v>
      </c>
      <c r="K234" s="24">
        <v>19</v>
      </c>
      <c r="L234" s="24">
        <v>19</v>
      </c>
      <c r="M234" s="7">
        <v>21</v>
      </c>
      <c r="N234" s="39">
        <f t="shared" si="20"/>
        <v>20</v>
      </c>
      <c r="O234" s="40">
        <f t="shared" si="17"/>
        <v>45073</v>
      </c>
      <c r="P234" s="41">
        <f t="shared" si="18"/>
        <v>45098</v>
      </c>
      <c r="Q234" s="64" t="s">
        <v>56</v>
      </c>
      <c r="R234" s="65" t="s">
        <v>57</v>
      </c>
      <c r="S234" s="70" t="s">
        <v>631</v>
      </c>
    </row>
    <row r="235" spans="1:19">
      <c r="A235" t="s">
        <v>296</v>
      </c>
      <c r="B235" s="21">
        <v>45092</v>
      </c>
      <c r="C235" s="52" t="s">
        <v>231</v>
      </c>
      <c r="D235" s="6">
        <v>5</v>
      </c>
      <c r="H235">
        <v>30</v>
      </c>
      <c r="I235">
        <v>34</v>
      </c>
      <c r="J235" s="7">
        <v>35</v>
      </c>
      <c r="K235" s="24">
        <v>19</v>
      </c>
      <c r="L235" s="24">
        <v>20</v>
      </c>
      <c r="M235" s="7">
        <v>21</v>
      </c>
      <c r="N235" s="39">
        <f t="shared" si="20"/>
        <v>20</v>
      </c>
      <c r="O235" s="40">
        <f t="shared" si="17"/>
        <v>45073</v>
      </c>
      <c r="P235" s="41">
        <f t="shared" si="18"/>
        <v>45098</v>
      </c>
      <c r="Q235" s="64" t="s">
        <v>136</v>
      </c>
      <c r="R235" s="65" t="s">
        <v>57</v>
      </c>
      <c r="S235" s="70" t="s">
        <v>624</v>
      </c>
    </row>
    <row r="236" spans="1:19">
      <c r="A236" t="s">
        <v>302</v>
      </c>
      <c r="B236" s="21">
        <v>45092</v>
      </c>
      <c r="C236" s="52" t="s">
        <v>231</v>
      </c>
      <c r="D236" s="6">
        <v>6</v>
      </c>
      <c r="H236">
        <v>32</v>
      </c>
      <c r="I236">
        <v>34</v>
      </c>
      <c r="J236" s="7">
        <v>37</v>
      </c>
      <c r="K236" s="24">
        <v>19</v>
      </c>
      <c r="L236" s="24">
        <v>20</v>
      </c>
      <c r="M236" s="7">
        <v>22</v>
      </c>
      <c r="N236" s="39">
        <f t="shared" si="20"/>
        <v>20</v>
      </c>
      <c r="O236" s="40">
        <f t="shared" si="17"/>
        <v>45073</v>
      </c>
      <c r="P236" s="41">
        <f t="shared" si="18"/>
        <v>45098</v>
      </c>
      <c r="Q236" s="64" t="s">
        <v>136</v>
      </c>
      <c r="R236" s="65" t="s">
        <v>57</v>
      </c>
      <c r="S236" s="70" t="s">
        <v>633</v>
      </c>
    </row>
    <row r="237" spans="1:18">
      <c r="A237" t="s">
        <v>336</v>
      </c>
      <c r="B237" s="21">
        <v>45089</v>
      </c>
      <c r="C237" s="31" t="s">
        <v>305</v>
      </c>
      <c r="D237" s="6">
        <v>4</v>
      </c>
      <c r="H237">
        <v>25</v>
      </c>
      <c r="I237">
        <v>28</v>
      </c>
      <c r="J237" s="7">
        <v>29</v>
      </c>
      <c r="K237" s="24">
        <v>16</v>
      </c>
      <c r="L237" s="24">
        <v>18</v>
      </c>
      <c r="M237" s="7">
        <v>18</v>
      </c>
      <c r="N237" s="39">
        <f t="shared" si="20"/>
        <v>17</v>
      </c>
      <c r="O237" s="40">
        <f t="shared" si="17"/>
        <v>45073</v>
      </c>
      <c r="P237" s="41">
        <f t="shared" si="18"/>
        <v>45098</v>
      </c>
      <c r="Q237" s="64" t="s">
        <v>337</v>
      </c>
      <c r="R237" s="65" t="s">
        <v>57</v>
      </c>
    </row>
    <row r="238" spans="1:19">
      <c r="A238" t="s">
        <v>365</v>
      </c>
      <c r="B238" s="21">
        <v>45092</v>
      </c>
      <c r="C238" s="31" t="s">
        <v>356</v>
      </c>
      <c r="D238" s="6">
        <v>4</v>
      </c>
      <c r="H238">
        <v>32</v>
      </c>
      <c r="I238">
        <v>34</v>
      </c>
      <c r="J238" s="7">
        <v>33</v>
      </c>
      <c r="K238" s="24">
        <v>19</v>
      </c>
      <c r="L238" s="24">
        <v>20</v>
      </c>
      <c r="M238" s="7">
        <v>20</v>
      </c>
      <c r="N238" s="39">
        <f t="shared" si="20"/>
        <v>20</v>
      </c>
      <c r="O238" s="40">
        <f t="shared" si="17"/>
        <v>45073</v>
      </c>
      <c r="P238" s="41">
        <f t="shared" si="18"/>
        <v>45098</v>
      </c>
      <c r="Q238" s="64" t="s">
        <v>80</v>
      </c>
      <c r="R238" s="65" t="s">
        <v>57</v>
      </c>
      <c r="S238" s="70" t="s">
        <v>624</v>
      </c>
    </row>
    <row r="239" spans="1:18">
      <c r="A239" t="s">
        <v>383</v>
      </c>
      <c r="B239" s="21">
        <v>45092</v>
      </c>
      <c r="C239" s="31" t="s">
        <v>356</v>
      </c>
      <c r="D239" s="6">
        <v>4</v>
      </c>
      <c r="H239" s="24">
        <v>29</v>
      </c>
      <c r="I239">
        <v>22</v>
      </c>
      <c r="J239" s="7">
        <v>24</v>
      </c>
      <c r="K239" s="24">
        <v>18</v>
      </c>
      <c r="L239" s="24">
        <v>25</v>
      </c>
      <c r="M239" s="7">
        <v>16</v>
      </c>
      <c r="N239" s="39">
        <f t="shared" si="20"/>
        <v>20</v>
      </c>
      <c r="O239" s="40">
        <f t="shared" si="17"/>
        <v>45073</v>
      </c>
      <c r="P239" s="41">
        <f t="shared" si="18"/>
        <v>45098</v>
      </c>
      <c r="Q239" s="64" t="s">
        <v>136</v>
      </c>
      <c r="R239" s="65" t="s">
        <v>57</v>
      </c>
    </row>
    <row r="240" spans="1:19">
      <c r="A240" t="s">
        <v>402</v>
      </c>
      <c r="B240" s="21">
        <v>45092</v>
      </c>
      <c r="C240" s="52" t="s">
        <v>390</v>
      </c>
      <c r="D240" s="6">
        <v>4</v>
      </c>
      <c r="H240">
        <v>32</v>
      </c>
      <c r="I240">
        <v>35</v>
      </c>
      <c r="J240" s="7">
        <v>36</v>
      </c>
      <c r="K240" s="24">
        <v>19</v>
      </c>
      <c r="L240" s="24">
        <v>21</v>
      </c>
      <c r="M240" s="7">
        <v>21</v>
      </c>
      <c r="N240" s="39">
        <f t="shared" si="20"/>
        <v>20</v>
      </c>
      <c r="O240" s="40">
        <f t="shared" si="17"/>
        <v>45073</v>
      </c>
      <c r="P240" s="41">
        <f t="shared" si="18"/>
        <v>45098</v>
      </c>
      <c r="Q240" s="64" t="s">
        <v>165</v>
      </c>
      <c r="R240" s="65" t="s">
        <v>57</v>
      </c>
      <c r="S240" s="70" t="s">
        <v>624</v>
      </c>
    </row>
    <row r="241" spans="1:19">
      <c r="A241" t="s">
        <v>419</v>
      </c>
      <c r="B241" s="21">
        <v>45092</v>
      </c>
      <c r="C241" s="52" t="s">
        <v>390</v>
      </c>
      <c r="D241" s="6">
        <v>4</v>
      </c>
      <c r="H241">
        <v>30</v>
      </c>
      <c r="I241">
        <v>32</v>
      </c>
      <c r="J241" s="7">
        <v>35</v>
      </c>
      <c r="K241" s="24">
        <v>19</v>
      </c>
      <c r="L241" s="24">
        <v>19</v>
      </c>
      <c r="M241" s="7">
        <v>21</v>
      </c>
      <c r="N241" s="39">
        <f t="shared" si="20"/>
        <v>20</v>
      </c>
      <c r="O241" s="40">
        <f t="shared" si="17"/>
        <v>45073</v>
      </c>
      <c r="P241" s="41">
        <f t="shared" si="18"/>
        <v>45098</v>
      </c>
      <c r="Q241" s="64" t="s">
        <v>420</v>
      </c>
      <c r="R241" s="65" t="s">
        <v>57</v>
      </c>
      <c r="S241" s="70" t="s">
        <v>624</v>
      </c>
    </row>
    <row r="242" spans="1:19">
      <c r="A242" t="s">
        <v>425</v>
      </c>
      <c r="B242" s="21">
        <v>45092</v>
      </c>
      <c r="C242" s="52" t="s">
        <v>390</v>
      </c>
      <c r="D242" s="6">
        <v>4</v>
      </c>
      <c r="H242">
        <v>35</v>
      </c>
      <c r="I242">
        <v>34</v>
      </c>
      <c r="J242" s="7">
        <v>34</v>
      </c>
      <c r="K242" s="24">
        <v>21</v>
      </c>
      <c r="L242" s="24">
        <v>20</v>
      </c>
      <c r="M242" s="7">
        <v>20</v>
      </c>
      <c r="N242" s="39">
        <f t="shared" si="20"/>
        <v>20</v>
      </c>
      <c r="O242" s="40">
        <f t="shared" si="17"/>
        <v>45073</v>
      </c>
      <c r="P242" s="41">
        <f t="shared" si="18"/>
        <v>45098</v>
      </c>
      <c r="Q242" s="64" t="s">
        <v>426</v>
      </c>
      <c r="R242" s="65" t="s">
        <v>67</v>
      </c>
      <c r="S242" s="70" t="s">
        <v>625</v>
      </c>
    </row>
    <row r="243" spans="1:19">
      <c r="A243" s="63" t="s">
        <v>430</v>
      </c>
      <c r="B243" s="21">
        <v>45091</v>
      </c>
      <c r="C243" s="31" t="s">
        <v>431</v>
      </c>
      <c r="D243" s="6">
        <v>5</v>
      </c>
      <c r="H243">
        <v>32</v>
      </c>
      <c r="I243">
        <v>32</v>
      </c>
      <c r="J243" s="7">
        <v>32</v>
      </c>
      <c r="K243" s="24">
        <v>19</v>
      </c>
      <c r="L243" s="24">
        <v>19</v>
      </c>
      <c r="M243" s="7">
        <v>19</v>
      </c>
      <c r="N243" s="39">
        <f t="shared" si="20"/>
        <v>19</v>
      </c>
      <c r="O243" s="40">
        <f t="shared" si="17"/>
        <v>45073</v>
      </c>
      <c r="P243" s="41">
        <f t="shared" si="18"/>
        <v>45098</v>
      </c>
      <c r="Q243" s="64" t="s">
        <v>88</v>
      </c>
      <c r="R243" s="65" t="s">
        <v>57</v>
      </c>
      <c r="S243" s="71" t="s">
        <v>639</v>
      </c>
    </row>
    <row r="244" spans="1:19">
      <c r="A244" s="63" t="s">
        <v>437</v>
      </c>
      <c r="B244" s="21">
        <v>45091</v>
      </c>
      <c r="C244" s="31" t="s">
        <v>431</v>
      </c>
      <c r="D244" s="6">
        <v>6</v>
      </c>
      <c r="H244">
        <v>32</v>
      </c>
      <c r="I244">
        <v>33</v>
      </c>
      <c r="J244" s="7">
        <v>32</v>
      </c>
      <c r="K244" s="24">
        <v>19</v>
      </c>
      <c r="L244" s="24">
        <v>20</v>
      </c>
      <c r="M244" s="7">
        <v>19</v>
      </c>
      <c r="N244" s="39">
        <f t="shared" si="20"/>
        <v>19</v>
      </c>
      <c r="O244" s="40">
        <f t="shared" si="17"/>
        <v>45073</v>
      </c>
      <c r="P244" s="41">
        <f t="shared" si="18"/>
        <v>45098</v>
      </c>
      <c r="Q244" s="64" t="s">
        <v>56</v>
      </c>
      <c r="R244" s="65" t="s">
        <v>71</v>
      </c>
      <c r="S244" s="71" t="s">
        <v>639</v>
      </c>
    </row>
    <row r="245" spans="1:18">
      <c r="A245" s="63" t="s">
        <v>440</v>
      </c>
      <c r="B245" s="21">
        <v>45091</v>
      </c>
      <c r="C245" s="31" t="s">
        <v>431</v>
      </c>
      <c r="D245" s="6">
        <v>4</v>
      </c>
      <c r="H245">
        <v>31</v>
      </c>
      <c r="I245">
        <v>32</v>
      </c>
      <c r="J245" s="7">
        <v>32</v>
      </c>
      <c r="K245" s="24">
        <v>19</v>
      </c>
      <c r="L245" s="24">
        <v>19</v>
      </c>
      <c r="M245" s="7">
        <v>19</v>
      </c>
      <c r="N245" s="39">
        <f t="shared" si="20"/>
        <v>19</v>
      </c>
      <c r="O245" s="40">
        <f t="shared" si="17"/>
        <v>45073</v>
      </c>
      <c r="P245" s="41">
        <f t="shared" si="18"/>
        <v>45098</v>
      </c>
      <c r="Q245" s="64" t="s">
        <v>434</v>
      </c>
      <c r="R245" s="65" t="s">
        <v>57</v>
      </c>
    </row>
    <row r="246" spans="1:19">
      <c r="A246" s="63" t="s">
        <v>441</v>
      </c>
      <c r="B246" s="21">
        <v>45091</v>
      </c>
      <c r="C246" s="31" t="s">
        <v>431</v>
      </c>
      <c r="D246" s="6">
        <v>2</v>
      </c>
      <c r="H246">
        <v>30</v>
      </c>
      <c r="I246">
        <v>32</v>
      </c>
      <c r="K246" s="24">
        <v>19</v>
      </c>
      <c r="L246" s="24">
        <v>19</v>
      </c>
      <c r="N246" s="39">
        <f>ROUND((K246+L246)/2,0)</f>
        <v>19</v>
      </c>
      <c r="O246" s="40">
        <f t="shared" si="17"/>
        <v>45073</v>
      </c>
      <c r="P246" s="41">
        <f t="shared" si="18"/>
        <v>45098</v>
      </c>
      <c r="Q246" s="64" t="s">
        <v>434</v>
      </c>
      <c r="R246" s="65" t="s">
        <v>57</v>
      </c>
      <c r="S246" s="71" t="s">
        <v>664</v>
      </c>
    </row>
    <row r="247" spans="1:19">
      <c r="A247" s="63" t="s">
        <v>447</v>
      </c>
      <c r="B247" s="21">
        <v>45091</v>
      </c>
      <c r="C247" s="31" t="s">
        <v>431</v>
      </c>
      <c r="D247" s="6">
        <v>5</v>
      </c>
      <c r="H247">
        <v>28</v>
      </c>
      <c r="I247">
        <v>34</v>
      </c>
      <c r="J247" s="7">
        <v>31</v>
      </c>
      <c r="K247" s="24">
        <v>18</v>
      </c>
      <c r="L247" s="24">
        <v>20</v>
      </c>
      <c r="M247" s="7">
        <v>19</v>
      </c>
      <c r="N247" s="39">
        <f t="shared" ref="N247:N264" si="21">ROUND((K247+L247+M247)/3,0)</f>
        <v>19</v>
      </c>
      <c r="O247" s="40">
        <f t="shared" si="17"/>
        <v>45073</v>
      </c>
      <c r="P247" s="41">
        <f t="shared" si="18"/>
        <v>45098</v>
      </c>
      <c r="Q247" s="64" t="s">
        <v>56</v>
      </c>
      <c r="R247" s="65" t="s">
        <v>57</v>
      </c>
      <c r="S247" s="70" t="s">
        <v>665</v>
      </c>
    </row>
    <row r="248" spans="1:18">
      <c r="A248" s="63" t="s">
        <v>453</v>
      </c>
      <c r="B248" s="21">
        <v>45091</v>
      </c>
      <c r="C248" s="31" t="s">
        <v>431</v>
      </c>
      <c r="D248" s="6">
        <v>4</v>
      </c>
      <c r="H248">
        <v>30</v>
      </c>
      <c r="I248">
        <v>31</v>
      </c>
      <c r="J248" s="7">
        <v>29</v>
      </c>
      <c r="K248" s="24">
        <v>19</v>
      </c>
      <c r="L248" s="24">
        <v>19</v>
      </c>
      <c r="M248" s="7">
        <v>18</v>
      </c>
      <c r="N248" s="39">
        <f t="shared" si="21"/>
        <v>19</v>
      </c>
      <c r="O248" s="40">
        <f t="shared" si="17"/>
        <v>45073</v>
      </c>
      <c r="P248" s="41">
        <f t="shared" si="18"/>
        <v>45098</v>
      </c>
      <c r="Q248" s="64" t="s">
        <v>56</v>
      </c>
      <c r="R248" s="65" t="s">
        <v>57</v>
      </c>
    </row>
    <row r="249" spans="1:19">
      <c r="A249" s="63" t="s">
        <v>459</v>
      </c>
      <c r="B249" s="21">
        <v>45091</v>
      </c>
      <c r="C249" s="31" t="s">
        <v>431</v>
      </c>
      <c r="D249" s="6">
        <v>3</v>
      </c>
      <c r="H249">
        <v>28</v>
      </c>
      <c r="I249">
        <v>30</v>
      </c>
      <c r="J249" s="7">
        <v>31</v>
      </c>
      <c r="K249" s="24">
        <v>18</v>
      </c>
      <c r="L249" s="24">
        <v>19</v>
      </c>
      <c r="M249" s="7">
        <v>19</v>
      </c>
      <c r="N249" s="39">
        <f t="shared" si="21"/>
        <v>19</v>
      </c>
      <c r="O249" s="40">
        <f t="shared" si="17"/>
        <v>45073</v>
      </c>
      <c r="P249" s="41">
        <f t="shared" si="18"/>
        <v>45098</v>
      </c>
      <c r="Q249" s="64" t="s">
        <v>460</v>
      </c>
      <c r="R249" s="65" t="s">
        <v>57</v>
      </c>
      <c r="S249" s="70" t="s">
        <v>640</v>
      </c>
    </row>
    <row r="250" spans="1:19">
      <c r="A250" s="63" t="s">
        <v>472</v>
      </c>
      <c r="B250" s="21">
        <v>45091</v>
      </c>
      <c r="C250" s="31" t="s">
        <v>431</v>
      </c>
      <c r="D250" s="6">
        <v>4</v>
      </c>
      <c r="H250">
        <v>28</v>
      </c>
      <c r="I250">
        <v>30</v>
      </c>
      <c r="J250" s="7">
        <v>33</v>
      </c>
      <c r="K250" s="24">
        <v>18</v>
      </c>
      <c r="L250" s="24">
        <v>19</v>
      </c>
      <c r="M250" s="7">
        <v>20</v>
      </c>
      <c r="N250" s="39">
        <f t="shared" si="21"/>
        <v>19</v>
      </c>
      <c r="O250" s="40">
        <f t="shared" si="17"/>
        <v>45073</v>
      </c>
      <c r="P250" s="41">
        <f t="shared" si="18"/>
        <v>45098</v>
      </c>
      <c r="Q250" s="64" t="s">
        <v>473</v>
      </c>
      <c r="R250" s="65" t="s">
        <v>57</v>
      </c>
      <c r="S250" s="70" t="s">
        <v>624</v>
      </c>
    </row>
    <row r="251" spans="1:19">
      <c r="A251" s="63" t="s">
        <v>477</v>
      </c>
      <c r="B251" s="21">
        <v>45091</v>
      </c>
      <c r="C251" s="31" t="s">
        <v>431</v>
      </c>
      <c r="D251" s="6">
        <v>7</v>
      </c>
      <c r="H251">
        <v>28</v>
      </c>
      <c r="I251">
        <v>34</v>
      </c>
      <c r="J251" s="7">
        <v>34</v>
      </c>
      <c r="K251" s="24">
        <v>18</v>
      </c>
      <c r="L251" s="24">
        <v>20</v>
      </c>
      <c r="M251" s="7">
        <v>20</v>
      </c>
      <c r="N251" s="39">
        <f t="shared" si="21"/>
        <v>19</v>
      </c>
      <c r="O251" s="40">
        <f t="shared" si="17"/>
        <v>45073</v>
      </c>
      <c r="P251" s="41">
        <f t="shared" si="18"/>
        <v>45098</v>
      </c>
      <c r="Q251" s="64" t="s">
        <v>112</v>
      </c>
      <c r="R251" s="65" t="s">
        <v>67</v>
      </c>
      <c r="S251" s="70" t="s">
        <v>625</v>
      </c>
    </row>
    <row r="252" spans="1:19">
      <c r="A252" t="s">
        <v>488</v>
      </c>
      <c r="B252" s="21">
        <v>45091</v>
      </c>
      <c r="C252" s="52" t="s">
        <v>489</v>
      </c>
      <c r="D252" s="6">
        <v>6</v>
      </c>
      <c r="H252">
        <v>29</v>
      </c>
      <c r="I252">
        <v>31</v>
      </c>
      <c r="J252" s="7">
        <v>32</v>
      </c>
      <c r="K252" s="24">
        <v>18</v>
      </c>
      <c r="L252" s="24">
        <v>19</v>
      </c>
      <c r="M252" s="7">
        <v>19</v>
      </c>
      <c r="N252" s="39">
        <f t="shared" si="21"/>
        <v>19</v>
      </c>
      <c r="O252" s="40">
        <f t="shared" si="17"/>
        <v>45073</v>
      </c>
      <c r="P252" s="41">
        <f t="shared" si="18"/>
        <v>45098</v>
      </c>
      <c r="Q252" s="64" t="s">
        <v>64</v>
      </c>
      <c r="R252" s="65" t="s">
        <v>71</v>
      </c>
      <c r="S252" s="70" t="s">
        <v>635</v>
      </c>
    </row>
    <row r="253" spans="1:19">
      <c r="A253" t="s">
        <v>497</v>
      </c>
      <c r="B253" s="21">
        <v>45091</v>
      </c>
      <c r="C253" s="52" t="s">
        <v>489</v>
      </c>
      <c r="D253" s="6">
        <v>4</v>
      </c>
      <c r="H253">
        <v>30</v>
      </c>
      <c r="I253">
        <v>29</v>
      </c>
      <c r="J253" s="7">
        <v>30</v>
      </c>
      <c r="K253" s="24">
        <v>19</v>
      </c>
      <c r="L253" s="24">
        <v>18</v>
      </c>
      <c r="M253" s="7">
        <v>19</v>
      </c>
      <c r="N253" s="39">
        <f t="shared" si="21"/>
        <v>19</v>
      </c>
      <c r="O253" s="40">
        <f t="shared" si="17"/>
        <v>45073</v>
      </c>
      <c r="P253" s="41">
        <f t="shared" si="18"/>
        <v>45098</v>
      </c>
      <c r="Q253" s="64" t="s">
        <v>109</v>
      </c>
      <c r="R253" s="65" t="s">
        <v>67</v>
      </c>
      <c r="S253" s="70" t="s">
        <v>631</v>
      </c>
    </row>
    <row r="254" spans="1:19">
      <c r="A254" t="s">
        <v>500</v>
      </c>
      <c r="B254" s="21">
        <v>45091</v>
      </c>
      <c r="C254" s="52" t="s">
        <v>489</v>
      </c>
      <c r="D254" s="6">
        <v>4</v>
      </c>
      <c r="H254">
        <v>32</v>
      </c>
      <c r="I254">
        <v>29</v>
      </c>
      <c r="J254" s="7">
        <v>32</v>
      </c>
      <c r="K254" s="24">
        <v>19</v>
      </c>
      <c r="L254" s="24">
        <v>18</v>
      </c>
      <c r="M254" s="7">
        <v>19</v>
      </c>
      <c r="N254" s="39">
        <f t="shared" si="21"/>
        <v>19</v>
      </c>
      <c r="O254" s="40">
        <f t="shared" si="17"/>
        <v>45073</v>
      </c>
      <c r="P254" s="41">
        <f t="shared" si="18"/>
        <v>45098</v>
      </c>
      <c r="Q254" s="64" t="s">
        <v>66</v>
      </c>
      <c r="R254" s="65" t="s">
        <v>71</v>
      </c>
      <c r="S254" s="71" t="s">
        <v>639</v>
      </c>
    </row>
    <row r="255" spans="1:19">
      <c r="A255" t="s">
        <v>509</v>
      </c>
      <c r="B255" s="21">
        <v>45091</v>
      </c>
      <c r="C255" s="52" t="s">
        <v>489</v>
      </c>
      <c r="D255" s="6">
        <v>8</v>
      </c>
      <c r="H255">
        <v>32</v>
      </c>
      <c r="I255">
        <v>30</v>
      </c>
      <c r="J255" s="7">
        <v>33</v>
      </c>
      <c r="K255" s="24">
        <v>19</v>
      </c>
      <c r="L255" s="24">
        <v>19</v>
      </c>
      <c r="M255" s="7">
        <v>20</v>
      </c>
      <c r="N255" s="39">
        <f t="shared" si="21"/>
        <v>19</v>
      </c>
      <c r="O255" s="40">
        <f t="shared" si="17"/>
        <v>45073</v>
      </c>
      <c r="P255" s="41">
        <f t="shared" si="18"/>
        <v>45098</v>
      </c>
      <c r="Q255" s="64" t="s">
        <v>272</v>
      </c>
      <c r="R255" s="65" t="s">
        <v>57</v>
      </c>
      <c r="S255" s="70" t="s">
        <v>633</v>
      </c>
    </row>
    <row r="256" spans="1:19">
      <c r="A256" t="s">
        <v>510</v>
      </c>
      <c r="B256" s="21">
        <v>45091</v>
      </c>
      <c r="C256" s="52" t="s">
        <v>489</v>
      </c>
      <c r="D256" s="6">
        <v>5</v>
      </c>
      <c r="H256">
        <v>34</v>
      </c>
      <c r="I256">
        <v>31</v>
      </c>
      <c r="J256" s="7">
        <v>32</v>
      </c>
      <c r="K256" s="24">
        <v>20</v>
      </c>
      <c r="L256" s="24">
        <v>19</v>
      </c>
      <c r="M256" s="7">
        <v>19</v>
      </c>
      <c r="N256" s="39">
        <f t="shared" si="21"/>
        <v>19</v>
      </c>
      <c r="O256" s="40">
        <f t="shared" si="17"/>
        <v>45073</v>
      </c>
      <c r="P256" s="41">
        <f t="shared" si="18"/>
        <v>45098</v>
      </c>
      <c r="Q256" s="64" t="s">
        <v>88</v>
      </c>
      <c r="R256" s="65" t="s">
        <v>71</v>
      </c>
      <c r="S256" s="70" t="s">
        <v>633</v>
      </c>
    </row>
    <row r="257" spans="1:19">
      <c r="A257" t="s">
        <v>516</v>
      </c>
      <c r="B257" s="21">
        <v>45091</v>
      </c>
      <c r="C257" s="52" t="s">
        <v>489</v>
      </c>
      <c r="D257" s="6">
        <v>5</v>
      </c>
      <c r="H257">
        <v>32</v>
      </c>
      <c r="I257">
        <v>32</v>
      </c>
      <c r="J257" s="7">
        <v>33</v>
      </c>
      <c r="K257" s="24">
        <v>19</v>
      </c>
      <c r="L257" s="24">
        <v>19</v>
      </c>
      <c r="M257" s="7">
        <v>20</v>
      </c>
      <c r="N257" s="39">
        <f t="shared" si="21"/>
        <v>19</v>
      </c>
      <c r="O257" s="40">
        <f t="shared" si="17"/>
        <v>45073</v>
      </c>
      <c r="P257" s="41">
        <f t="shared" si="18"/>
        <v>45098</v>
      </c>
      <c r="Q257" s="64" t="s">
        <v>83</v>
      </c>
      <c r="R257" s="65" t="s">
        <v>57</v>
      </c>
      <c r="S257" s="70" t="s">
        <v>624</v>
      </c>
    </row>
    <row r="258" spans="1:18">
      <c r="A258" t="s">
        <v>517</v>
      </c>
      <c r="B258" s="21">
        <v>45091</v>
      </c>
      <c r="C258" s="52" t="s">
        <v>489</v>
      </c>
      <c r="D258" s="6">
        <v>3</v>
      </c>
      <c r="H258">
        <v>30</v>
      </c>
      <c r="I258">
        <v>32</v>
      </c>
      <c r="J258" s="7">
        <v>33</v>
      </c>
      <c r="K258" s="24">
        <v>19</v>
      </c>
      <c r="L258" s="24">
        <v>19</v>
      </c>
      <c r="M258" s="7">
        <v>20</v>
      </c>
      <c r="N258" s="39">
        <f t="shared" si="21"/>
        <v>19</v>
      </c>
      <c r="O258" s="40">
        <f t="shared" ref="O258:O321" si="22">B258-N258+1</f>
        <v>45073</v>
      </c>
      <c r="P258" s="41">
        <f t="shared" ref="P258:P321" si="23">O258+25</f>
        <v>45098</v>
      </c>
      <c r="Q258" s="64" t="s">
        <v>109</v>
      </c>
      <c r="R258" s="65" t="s">
        <v>71</v>
      </c>
    </row>
    <row r="259" spans="1:19">
      <c r="A259" t="s">
        <v>520</v>
      </c>
      <c r="B259" s="21">
        <v>45091</v>
      </c>
      <c r="C259" s="52" t="s">
        <v>489</v>
      </c>
      <c r="D259" s="6">
        <v>5</v>
      </c>
      <c r="H259">
        <v>30</v>
      </c>
      <c r="I259">
        <v>33</v>
      </c>
      <c r="J259" s="7">
        <v>32</v>
      </c>
      <c r="K259" s="24">
        <v>19</v>
      </c>
      <c r="L259" s="24">
        <v>20</v>
      </c>
      <c r="M259" s="7">
        <v>19</v>
      </c>
      <c r="N259" s="39">
        <f t="shared" si="21"/>
        <v>19</v>
      </c>
      <c r="O259" s="40">
        <f t="shared" si="22"/>
        <v>45073</v>
      </c>
      <c r="P259" s="41">
        <f t="shared" si="23"/>
        <v>45098</v>
      </c>
      <c r="Q259" s="64" t="s">
        <v>491</v>
      </c>
      <c r="R259" s="65" t="s">
        <v>67</v>
      </c>
      <c r="S259" s="70" t="s">
        <v>633</v>
      </c>
    </row>
    <row r="260" spans="1:19">
      <c r="A260" t="s">
        <v>562</v>
      </c>
      <c r="B260" s="21">
        <v>45088</v>
      </c>
      <c r="C260" s="31" t="s">
        <v>555</v>
      </c>
      <c r="D260" s="6">
        <v>4</v>
      </c>
      <c r="H260">
        <v>22</v>
      </c>
      <c r="I260">
        <v>27</v>
      </c>
      <c r="J260" s="7">
        <v>27</v>
      </c>
      <c r="K260" s="24">
        <v>15</v>
      </c>
      <c r="L260" s="24">
        <v>17</v>
      </c>
      <c r="M260" s="7">
        <v>17</v>
      </c>
      <c r="N260" s="39">
        <f t="shared" si="21"/>
        <v>16</v>
      </c>
      <c r="O260" s="40">
        <f t="shared" si="22"/>
        <v>45073</v>
      </c>
      <c r="P260" s="41">
        <f t="shared" si="23"/>
        <v>45098</v>
      </c>
      <c r="Q260" s="64" t="s">
        <v>165</v>
      </c>
      <c r="R260" s="65" t="s">
        <v>57</v>
      </c>
      <c r="S260" s="71" t="s">
        <v>639</v>
      </c>
    </row>
    <row r="261" spans="1:19">
      <c r="A261" t="s">
        <v>588</v>
      </c>
      <c r="B261" s="21">
        <v>45091</v>
      </c>
      <c r="C261" s="66" t="s">
        <v>582</v>
      </c>
      <c r="D261" s="6">
        <v>4</v>
      </c>
      <c r="H261">
        <v>31</v>
      </c>
      <c r="I261">
        <v>26</v>
      </c>
      <c r="J261" s="7">
        <v>35</v>
      </c>
      <c r="K261" s="24">
        <v>19</v>
      </c>
      <c r="L261" s="24">
        <v>17</v>
      </c>
      <c r="M261" s="7">
        <v>21</v>
      </c>
      <c r="N261" s="8">
        <f t="shared" si="21"/>
        <v>19</v>
      </c>
      <c r="O261" s="40">
        <f t="shared" si="22"/>
        <v>45073</v>
      </c>
      <c r="P261" s="41">
        <f t="shared" si="23"/>
        <v>45098</v>
      </c>
      <c r="Q261" s="64" t="s">
        <v>88</v>
      </c>
      <c r="R261" s="65" t="s">
        <v>67</v>
      </c>
      <c r="S261" s="71" t="s">
        <v>639</v>
      </c>
    </row>
    <row r="262" spans="1:18">
      <c r="A262" t="s">
        <v>591</v>
      </c>
      <c r="B262" s="21">
        <v>45091</v>
      </c>
      <c r="C262" s="66" t="s">
        <v>582</v>
      </c>
      <c r="D262" s="6">
        <v>4</v>
      </c>
      <c r="H262">
        <v>30</v>
      </c>
      <c r="I262">
        <v>31</v>
      </c>
      <c r="J262" s="7">
        <v>31</v>
      </c>
      <c r="K262" s="24">
        <v>19</v>
      </c>
      <c r="L262" s="24">
        <v>19</v>
      </c>
      <c r="M262" s="7">
        <v>19</v>
      </c>
      <c r="N262" s="8">
        <f t="shared" si="21"/>
        <v>19</v>
      </c>
      <c r="O262" s="40">
        <f t="shared" si="22"/>
        <v>45073</v>
      </c>
      <c r="P262" s="41">
        <f t="shared" si="23"/>
        <v>45098</v>
      </c>
      <c r="Q262" s="64" t="s">
        <v>109</v>
      </c>
      <c r="R262" s="65" t="s">
        <v>71</v>
      </c>
    </row>
    <row r="263" spans="1:19">
      <c r="A263" t="s">
        <v>603</v>
      </c>
      <c r="B263" s="21">
        <v>45091</v>
      </c>
      <c r="C263" s="66" t="s">
        <v>582</v>
      </c>
      <c r="D263" s="6">
        <v>6</v>
      </c>
      <c r="H263">
        <v>32</v>
      </c>
      <c r="I263">
        <v>31</v>
      </c>
      <c r="J263" s="7">
        <v>33</v>
      </c>
      <c r="K263" s="24">
        <v>19</v>
      </c>
      <c r="L263" s="24">
        <v>19</v>
      </c>
      <c r="M263" s="7">
        <v>20</v>
      </c>
      <c r="N263" s="8">
        <f t="shared" si="21"/>
        <v>19</v>
      </c>
      <c r="O263" s="40">
        <f t="shared" si="22"/>
        <v>45073</v>
      </c>
      <c r="P263" s="41">
        <f t="shared" si="23"/>
        <v>45098</v>
      </c>
      <c r="Q263" s="64" t="s">
        <v>88</v>
      </c>
      <c r="R263" s="65" t="s">
        <v>67</v>
      </c>
      <c r="S263" s="70" t="s">
        <v>635</v>
      </c>
    </row>
    <row r="264" spans="1:19">
      <c r="A264" t="s">
        <v>608</v>
      </c>
      <c r="B264" s="21">
        <v>45091</v>
      </c>
      <c r="C264" s="66" t="s">
        <v>582</v>
      </c>
      <c r="D264" s="6">
        <v>7</v>
      </c>
      <c r="H264">
        <v>29</v>
      </c>
      <c r="I264">
        <v>30</v>
      </c>
      <c r="J264" s="7">
        <v>32</v>
      </c>
      <c r="K264" s="24">
        <v>18</v>
      </c>
      <c r="L264" s="24">
        <v>19</v>
      </c>
      <c r="M264" s="7">
        <v>19</v>
      </c>
      <c r="N264" s="8">
        <f t="shared" si="21"/>
        <v>19</v>
      </c>
      <c r="O264" s="40">
        <f t="shared" si="22"/>
        <v>45073</v>
      </c>
      <c r="P264" s="41">
        <f t="shared" si="23"/>
        <v>45098</v>
      </c>
      <c r="Q264" s="64" t="s">
        <v>88</v>
      </c>
      <c r="R264" s="65" t="s">
        <v>71</v>
      </c>
      <c r="S264" s="70" t="s">
        <v>635</v>
      </c>
    </row>
    <row r="265" spans="1:19">
      <c r="A265" t="s">
        <v>609</v>
      </c>
      <c r="B265" s="21">
        <v>45091</v>
      </c>
      <c r="C265" s="66" t="s">
        <v>582</v>
      </c>
      <c r="D265" s="6">
        <v>2</v>
      </c>
      <c r="H265">
        <v>27</v>
      </c>
      <c r="I265">
        <v>36</v>
      </c>
      <c r="K265" s="24">
        <v>17</v>
      </c>
      <c r="L265" s="24">
        <v>21</v>
      </c>
      <c r="N265" s="8">
        <f>ROUND((K265+L265)/2,0)</f>
        <v>19</v>
      </c>
      <c r="O265" s="40">
        <f t="shared" si="22"/>
        <v>45073</v>
      </c>
      <c r="P265" s="41">
        <f t="shared" si="23"/>
        <v>45098</v>
      </c>
      <c r="Q265" s="64" t="s">
        <v>165</v>
      </c>
      <c r="R265" s="65" t="s">
        <v>57</v>
      </c>
      <c r="S265" s="70" t="s">
        <v>631</v>
      </c>
    </row>
    <row r="266" spans="1:21">
      <c r="A266" t="s">
        <v>74</v>
      </c>
      <c r="B266" s="21">
        <v>45088</v>
      </c>
      <c r="C266" s="25" t="s">
        <v>55</v>
      </c>
      <c r="D266" s="6">
        <v>4</v>
      </c>
      <c r="H266">
        <v>25</v>
      </c>
      <c r="I266">
        <v>16</v>
      </c>
      <c r="J266" s="7">
        <v>24</v>
      </c>
      <c r="K266" s="24">
        <v>16</v>
      </c>
      <c r="L266" s="24">
        <v>13</v>
      </c>
      <c r="M266" s="7">
        <v>16</v>
      </c>
      <c r="N266" s="39">
        <f>ROUND((K266+L266+M266)/3,0)</f>
        <v>15</v>
      </c>
      <c r="O266" s="40">
        <f t="shared" si="22"/>
        <v>45074</v>
      </c>
      <c r="P266" s="41">
        <f t="shared" si="23"/>
        <v>45099</v>
      </c>
      <c r="Q266" s="64" t="s">
        <v>75</v>
      </c>
      <c r="R266" s="65" t="s">
        <v>71</v>
      </c>
      <c r="U266" s="63" t="s">
        <v>676</v>
      </c>
    </row>
    <row r="267" spans="1:18">
      <c r="A267" t="s">
        <v>105</v>
      </c>
      <c r="B267" s="21">
        <v>45091</v>
      </c>
      <c r="C267" s="31" t="s">
        <v>103</v>
      </c>
      <c r="D267" s="6">
        <v>1</v>
      </c>
      <c r="H267">
        <v>28</v>
      </c>
      <c r="K267" s="24">
        <v>18</v>
      </c>
      <c r="L267" s="24"/>
      <c r="N267" s="39">
        <v>18</v>
      </c>
      <c r="O267" s="40">
        <f t="shared" si="22"/>
        <v>45074</v>
      </c>
      <c r="P267" s="41">
        <f t="shared" si="23"/>
        <v>45099</v>
      </c>
      <c r="Q267" s="64" t="s">
        <v>96</v>
      </c>
      <c r="R267" s="65" t="s">
        <v>57</v>
      </c>
    </row>
    <row r="268" spans="1:18">
      <c r="A268" t="s">
        <v>152</v>
      </c>
      <c r="B268" s="21">
        <v>45091</v>
      </c>
      <c r="C268" s="31" t="s">
        <v>103</v>
      </c>
      <c r="D268" s="6">
        <v>3</v>
      </c>
      <c r="H268">
        <v>27</v>
      </c>
      <c r="I268">
        <v>29</v>
      </c>
      <c r="J268" s="7">
        <v>30</v>
      </c>
      <c r="K268" s="24">
        <v>17</v>
      </c>
      <c r="L268" s="24">
        <v>18</v>
      </c>
      <c r="M268" s="7">
        <v>19</v>
      </c>
      <c r="N268" s="39">
        <f t="shared" ref="N268:N274" si="24">ROUND((K268+L268+M268)/3,0)</f>
        <v>18</v>
      </c>
      <c r="O268" s="40">
        <f t="shared" si="22"/>
        <v>45074</v>
      </c>
      <c r="P268" s="41">
        <f t="shared" si="23"/>
        <v>45099</v>
      </c>
      <c r="Q268" s="64" t="s">
        <v>136</v>
      </c>
      <c r="R268" s="65" t="s">
        <v>57</v>
      </c>
    </row>
    <row r="269" spans="1:19">
      <c r="A269" t="s">
        <v>212</v>
      </c>
      <c r="B269" s="21">
        <v>45091</v>
      </c>
      <c r="C269" s="52" t="s">
        <v>161</v>
      </c>
      <c r="D269" s="6">
        <v>4</v>
      </c>
      <c r="H269">
        <v>26</v>
      </c>
      <c r="I269">
        <v>28</v>
      </c>
      <c r="J269" s="7">
        <v>29</v>
      </c>
      <c r="K269" s="24">
        <v>17</v>
      </c>
      <c r="L269" s="24">
        <v>18</v>
      </c>
      <c r="M269" s="7">
        <v>18</v>
      </c>
      <c r="N269" s="39">
        <f t="shared" si="24"/>
        <v>18</v>
      </c>
      <c r="O269" s="40">
        <f t="shared" si="22"/>
        <v>45074</v>
      </c>
      <c r="P269" s="41">
        <f t="shared" si="23"/>
        <v>45099</v>
      </c>
      <c r="Q269" s="64" t="s">
        <v>112</v>
      </c>
      <c r="R269" s="65" t="s">
        <v>71</v>
      </c>
      <c r="S269" s="70" t="s">
        <v>625</v>
      </c>
    </row>
    <row r="270" spans="1:18">
      <c r="A270" t="s">
        <v>221</v>
      </c>
      <c r="B270" s="21">
        <v>45088</v>
      </c>
      <c r="C270" s="31" t="s">
        <v>222</v>
      </c>
      <c r="D270" s="6">
        <v>5</v>
      </c>
      <c r="H270">
        <v>20</v>
      </c>
      <c r="I270">
        <v>18</v>
      </c>
      <c r="J270" s="7">
        <v>25</v>
      </c>
      <c r="K270" s="24">
        <v>14</v>
      </c>
      <c r="L270" s="24">
        <v>14</v>
      </c>
      <c r="M270" s="7">
        <v>16</v>
      </c>
      <c r="N270" s="39">
        <f t="shared" si="24"/>
        <v>15</v>
      </c>
      <c r="O270" s="40">
        <f t="shared" si="22"/>
        <v>45074</v>
      </c>
      <c r="P270" s="41">
        <f t="shared" si="23"/>
        <v>45099</v>
      </c>
      <c r="Q270" s="64" t="s">
        <v>165</v>
      </c>
      <c r="R270" s="65" t="s">
        <v>57</v>
      </c>
    </row>
    <row r="271" spans="1:19">
      <c r="A271" t="s">
        <v>238</v>
      </c>
      <c r="B271" s="21">
        <v>45092</v>
      </c>
      <c r="C271" s="52" t="s">
        <v>231</v>
      </c>
      <c r="D271" s="6">
        <v>3</v>
      </c>
      <c r="H271">
        <v>30</v>
      </c>
      <c r="I271">
        <v>32</v>
      </c>
      <c r="J271" s="7">
        <v>33</v>
      </c>
      <c r="K271" s="24">
        <v>19</v>
      </c>
      <c r="L271" s="24">
        <v>19</v>
      </c>
      <c r="M271" s="7">
        <v>20</v>
      </c>
      <c r="N271" s="39">
        <f t="shared" si="24"/>
        <v>19</v>
      </c>
      <c r="O271" s="40">
        <f t="shared" si="22"/>
        <v>45074</v>
      </c>
      <c r="P271" s="41">
        <f t="shared" si="23"/>
        <v>45099</v>
      </c>
      <c r="Q271" s="64" t="s">
        <v>239</v>
      </c>
      <c r="R271" s="65" t="s">
        <v>71</v>
      </c>
      <c r="S271" s="70" t="s">
        <v>631</v>
      </c>
    </row>
    <row r="272" spans="1:19">
      <c r="A272" t="s">
        <v>242</v>
      </c>
      <c r="B272" s="21">
        <v>45092</v>
      </c>
      <c r="C272" s="52" t="s">
        <v>231</v>
      </c>
      <c r="D272" s="6">
        <v>5</v>
      </c>
      <c r="H272">
        <v>30</v>
      </c>
      <c r="I272">
        <v>32</v>
      </c>
      <c r="J272" s="7">
        <v>33</v>
      </c>
      <c r="K272" s="24">
        <v>19</v>
      </c>
      <c r="L272" s="24">
        <v>19</v>
      </c>
      <c r="M272" s="7">
        <v>20</v>
      </c>
      <c r="N272" s="39">
        <f t="shared" si="24"/>
        <v>19</v>
      </c>
      <c r="O272" s="40">
        <f t="shared" si="22"/>
        <v>45074</v>
      </c>
      <c r="P272" s="41">
        <f t="shared" si="23"/>
        <v>45099</v>
      </c>
      <c r="Q272" s="64" t="s">
        <v>83</v>
      </c>
      <c r="R272" s="65" t="s">
        <v>57</v>
      </c>
      <c r="S272" s="70" t="s">
        <v>633</v>
      </c>
    </row>
    <row r="273" spans="1:19">
      <c r="A273" t="s">
        <v>253</v>
      </c>
      <c r="B273" s="21">
        <v>45092</v>
      </c>
      <c r="C273" s="52" t="s">
        <v>231</v>
      </c>
      <c r="D273" s="6">
        <v>5</v>
      </c>
      <c r="H273">
        <v>31</v>
      </c>
      <c r="I273">
        <v>32</v>
      </c>
      <c r="J273" s="7">
        <v>33</v>
      </c>
      <c r="K273" s="24">
        <v>19</v>
      </c>
      <c r="L273" s="24">
        <v>19</v>
      </c>
      <c r="M273" s="7">
        <v>20</v>
      </c>
      <c r="N273" s="39">
        <f t="shared" si="24"/>
        <v>19</v>
      </c>
      <c r="O273" s="40">
        <f t="shared" si="22"/>
        <v>45074</v>
      </c>
      <c r="P273" s="41">
        <f t="shared" si="23"/>
        <v>45099</v>
      </c>
      <c r="Q273" s="64" t="s">
        <v>254</v>
      </c>
      <c r="R273" s="65" t="s">
        <v>71</v>
      </c>
      <c r="S273" s="70" t="s">
        <v>633</v>
      </c>
    </row>
    <row r="274" spans="1:18">
      <c r="A274" t="s">
        <v>266</v>
      </c>
      <c r="B274" s="21">
        <v>45092</v>
      </c>
      <c r="C274" s="52" t="s">
        <v>231</v>
      </c>
      <c r="D274" s="6">
        <v>3</v>
      </c>
      <c r="H274">
        <v>33</v>
      </c>
      <c r="I274">
        <v>35</v>
      </c>
      <c r="J274" s="7">
        <v>25</v>
      </c>
      <c r="K274" s="24">
        <v>20</v>
      </c>
      <c r="L274" s="24">
        <v>21</v>
      </c>
      <c r="M274" s="7">
        <v>16</v>
      </c>
      <c r="N274" s="39">
        <f t="shared" si="24"/>
        <v>19</v>
      </c>
      <c r="O274" s="40">
        <f t="shared" si="22"/>
        <v>45074</v>
      </c>
      <c r="P274" s="41">
        <f t="shared" si="23"/>
        <v>45099</v>
      </c>
      <c r="Q274" s="64" t="s">
        <v>267</v>
      </c>
      <c r="R274" s="65" t="s">
        <v>57</v>
      </c>
    </row>
    <row r="275" spans="1:18">
      <c r="A275" t="s">
        <v>282</v>
      </c>
      <c r="B275" s="21">
        <v>45092</v>
      </c>
      <c r="C275" s="52" t="s">
        <v>231</v>
      </c>
      <c r="D275" s="6">
        <v>2</v>
      </c>
      <c r="H275">
        <v>28</v>
      </c>
      <c r="I275">
        <v>30</v>
      </c>
      <c r="K275" s="24">
        <v>18</v>
      </c>
      <c r="L275" s="24">
        <v>19</v>
      </c>
      <c r="N275" s="39">
        <f>ROUND((K275+L275)/2,0)</f>
        <v>19</v>
      </c>
      <c r="O275" s="40">
        <f t="shared" si="22"/>
        <v>45074</v>
      </c>
      <c r="P275" s="41">
        <f t="shared" si="23"/>
        <v>45099</v>
      </c>
      <c r="Q275" s="64" t="s">
        <v>112</v>
      </c>
      <c r="R275" s="65" t="s">
        <v>57</v>
      </c>
    </row>
    <row r="276" spans="1:19">
      <c r="A276" t="s">
        <v>292</v>
      </c>
      <c r="B276" s="21">
        <v>45092</v>
      </c>
      <c r="C276" s="52" t="s">
        <v>231</v>
      </c>
      <c r="D276" s="6">
        <v>3</v>
      </c>
      <c r="H276">
        <v>30</v>
      </c>
      <c r="I276">
        <v>32</v>
      </c>
      <c r="J276" s="7">
        <v>31</v>
      </c>
      <c r="K276" s="24">
        <v>19</v>
      </c>
      <c r="L276" s="24">
        <v>19</v>
      </c>
      <c r="M276" s="7">
        <v>19</v>
      </c>
      <c r="N276" s="39">
        <f>ROUND((K276+L276+M276)/3,0)</f>
        <v>19</v>
      </c>
      <c r="O276" s="40">
        <f t="shared" si="22"/>
        <v>45074</v>
      </c>
      <c r="P276" s="41">
        <f t="shared" si="23"/>
        <v>45099</v>
      </c>
      <c r="Q276" s="64" t="s">
        <v>73</v>
      </c>
      <c r="R276" s="65" t="s">
        <v>57</v>
      </c>
      <c r="S276" s="70" t="s">
        <v>631</v>
      </c>
    </row>
    <row r="277" spans="1:18">
      <c r="A277" t="s">
        <v>355</v>
      </c>
      <c r="B277" s="21">
        <v>45092</v>
      </c>
      <c r="C277" s="31" t="s">
        <v>356</v>
      </c>
      <c r="D277" s="6">
        <v>4</v>
      </c>
      <c r="H277">
        <v>32</v>
      </c>
      <c r="I277">
        <v>28</v>
      </c>
      <c r="J277" s="7">
        <v>32</v>
      </c>
      <c r="K277" s="24">
        <v>19</v>
      </c>
      <c r="L277" s="24">
        <v>18</v>
      </c>
      <c r="M277" s="7">
        <v>19</v>
      </c>
      <c r="N277" s="39">
        <f>ROUND((K277+L277+M277)/3,0)</f>
        <v>19</v>
      </c>
      <c r="O277" s="40">
        <f t="shared" si="22"/>
        <v>45074</v>
      </c>
      <c r="P277" s="41">
        <f t="shared" si="23"/>
        <v>45099</v>
      </c>
      <c r="Q277" s="64" t="s">
        <v>261</v>
      </c>
      <c r="R277" s="65" t="s">
        <v>57</v>
      </c>
    </row>
    <row r="278" spans="1:18">
      <c r="A278" t="s">
        <v>359</v>
      </c>
      <c r="B278" s="21">
        <v>45092</v>
      </c>
      <c r="C278" s="31" t="s">
        <v>356</v>
      </c>
      <c r="D278" s="6">
        <v>6</v>
      </c>
      <c r="H278">
        <v>32</v>
      </c>
      <c r="I278">
        <v>29</v>
      </c>
      <c r="J278" s="7">
        <v>35</v>
      </c>
      <c r="K278" s="24">
        <v>19</v>
      </c>
      <c r="L278" s="24">
        <v>18</v>
      </c>
      <c r="M278" s="7">
        <v>21</v>
      </c>
      <c r="N278" s="39">
        <f>ROUND((K278+L278+M278)/3,0)</f>
        <v>19</v>
      </c>
      <c r="O278" s="40">
        <f t="shared" si="22"/>
        <v>45074</v>
      </c>
      <c r="P278" s="41">
        <f t="shared" si="23"/>
        <v>45099</v>
      </c>
      <c r="Q278" s="64" t="s">
        <v>109</v>
      </c>
      <c r="R278" s="65" t="s">
        <v>71</v>
      </c>
    </row>
    <row r="279" spans="1:18">
      <c r="A279" t="s">
        <v>360</v>
      </c>
      <c r="B279" s="21">
        <v>45092</v>
      </c>
      <c r="C279" s="31" t="s">
        <v>356</v>
      </c>
      <c r="D279" s="6">
        <v>2</v>
      </c>
      <c r="H279">
        <v>28</v>
      </c>
      <c r="I279">
        <v>31</v>
      </c>
      <c r="K279" s="24">
        <v>18</v>
      </c>
      <c r="L279" s="24">
        <v>19</v>
      </c>
      <c r="N279" s="39">
        <f>ROUND((K279+L279)/2,0)</f>
        <v>19</v>
      </c>
      <c r="O279" s="40">
        <f t="shared" si="22"/>
        <v>45074</v>
      </c>
      <c r="P279" s="41">
        <f t="shared" si="23"/>
        <v>45099</v>
      </c>
      <c r="Q279" s="64" t="s">
        <v>56</v>
      </c>
      <c r="R279" s="65" t="s">
        <v>57</v>
      </c>
    </row>
    <row r="280" spans="1:18">
      <c r="A280" t="s">
        <v>363</v>
      </c>
      <c r="B280" s="21">
        <v>45092</v>
      </c>
      <c r="C280" s="31" t="s">
        <v>356</v>
      </c>
      <c r="D280" s="6">
        <v>2</v>
      </c>
      <c r="H280">
        <v>31</v>
      </c>
      <c r="I280">
        <v>32</v>
      </c>
      <c r="K280" s="24">
        <v>19</v>
      </c>
      <c r="L280" s="24">
        <v>19</v>
      </c>
      <c r="N280" s="39">
        <f>ROUND((K280+L280)/2,0)</f>
        <v>19</v>
      </c>
      <c r="O280" s="40">
        <f t="shared" si="22"/>
        <v>45074</v>
      </c>
      <c r="P280" s="41">
        <f t="shared" si="23"/>
        <v>45099</v>
      </c>
      <c r="Q280" s="64" t="s">
        <v>136</v>
      </c>
      <c r="R280" s="65" t="s">
        <v>71</v>
      </c>
    </row>
    <row r="281" spans="1:19">
      <c r="A281" t="s">
        <v>372</v>
      </c>
      <c r="B281" s="21">
        <v>45092</v>
      </c>
      <c r="C281" s="31" t="s">
        <v>356</v>
      </c>
      <c r="D281" s="6">
        <v>4</v>
      </c>
      <c r="H281">
        <v>32</v>
      </c>
      <c r="I281">
        <v>28</v>
      </c>
      <c r="J281" s="7">
        <v>30</v>
      </c>
      <c r="K281" s="24">
        <v>19</v>
      </c>
      <c r="L281" s="24">
        <v>18</v>
      </c>
      <c r="M281" s="7">
        <v>19</v>
      </c>
      <c r="N281" s="39">
        <f>ROUND((K281+L281+M281)/3,0)</f>
        <v>19</v>
      </c>
      <c r="O281" s="40">
        <f t="shared" si="22"/>
        <v>45074</v>
      </c>
      <c r="P281" s="41">
        <f t="shared" si="23"/>
        <v>45099</v>
      </c>
      <c r="Q281" s="64" t="s">
        <v>373</v>
      </c>
      <c r="R281" s="65" t="s">
        <v>57</v>
      </c>
      <c r="S281" s="70" t="s">
        <v>624</v>
      </c>
    </row>
    <row r="282" spans="1:18">
      <c r="A282" t="s">
        <v>384</v>
      </c>
      <c r="B282" s="21">
        <v>45092</v>
      </c>
      <c r="C282" s="31" t="s">
        <v>356</v>
      </c>
      <c r="D282" s="6">
        <v>4</v>
      </c>
      <c r="H282" s="24">
        <v>30</v>
      </c>
      <c r="I282">
        <v>28</v>
      </c>
      <c r="J282" s="7">
        <v>30</v>
      </c>
      <c r="K282" s="24">
        <v>19</v>
      </c>
      <c r="L282" s="24">
        <v>18</v>
      </c>
      <c r="M282" s="7">
        <v>19</v>
      </c>
      <c r="N282" s="39">
        <f>ROUND((K282+L282+M282)/3,0)</f>
        <v>19</v>
      </c>
      <c r="O282" s="40">
        <f t="shared" si="22"/>
        <v>45074</v>
      </c>
      <c r="P282" s="41">
        <f t="shared" si="23"/>
        <v>45099</v>
      </c>
      <c r="Q282" s="64" t="s">
        <v>300</v>
      </c>
      <c r="R282" s="65" t="s">
        <v>57</v>
      </c>
    </row>
    <row r="283" spans="1:19">
      <c r="A283" t="s">
        <v>391</v>
      </c>
      <c r="B283" s="21">
        <v>45092</v>
      </c>
      <c r="C283" s="52" t="s">
        <v>390</v>
      </c>
      <c r="D283" s="6">
        <v>5</v>
      </c>
      <c r="H283">
        <v>34</v>
      </c>
      <c r="I283">
        <v>32</v>
      </c>
      <c r="J283" s="7">
        <v>31</v>
      </c>
      <c r="K283" s="24">
        <v>20</v>
      </c>
      <c r="L283" s="24">
        <v>19</v>
      </c>
      <c r="M283" s="7">
        <v>19</v>
      </c>
      <c r="N283" s="39">
        <f>ROUND((K283+L283+M283)/3,0)</f>
        <v>19</v>
      </c>
      <c r="O283" s="40">
        <f t="shared" si="22"/>
        <v>45074</v>
      </c>
      <c r="P283" s="41">
        <f t="shared" si="23"/>
        <v>45099</v>
      </c>
      <c r="Q283" s="64" t="s">
        <v>88</v>
      </c>
      <c r="R283" s="65" t="s">
        <v>71</v>
      </c>
      <c r="S283" s="70" t="s">
        <v>624</v>
      </c>
    </row>
    <row r="284" spans="1:18">
      <c r="A284" t="s">
        <v>394</v>
      </c>
      <c r="B284" s="21">
        <v>45092</v>
      </c>
      <c r="C284" s="52" t="s">
        <v>390</v>
      </c>
      <c r="D284" s="6">
        <v>3</v>
      </c>
      <c r="H284">
        <v>28</v>
      </c>
      <c r="I284">
        <v>30</v>
      </c>
      <c r="J284" s="7">
        <v>31</v>
      </c>
      <c r="K284" s="24">
        <v>18</v>
      </c>
      <c r="L284" s="24">
        <v>19</v>
      </c>
      <c r="M284" s="7">
        <v>19</v>
      </c>
      <c r="N284" s="39">
        <f>ROUND((K284+L284+M284)/3,0)</f>
        <v>19</v>
      </c>
      <c r="O284" s="40">
        <f t="shared" si="22"/>
        <v>45074</v>
      </c>
      <c r="P284" s="41">
        <f t="shared" si="23"/>
        <v>45099</v>
      </c>
      <c r="Q284" s="64" t="s">
        <v>73</v>
      </c>
      <c r="R284" s="65" t="s">
        <v>71</v>
      </c>
    </row>
    <row r="285" spans="1:19">
      <c r="A285" t="s">
        <v>395</v>
      </c>
      <c r="B285" s="21">
        <v>45092</v>
      </c>
      <c r="C285" s="52" t="s">
        <v>390</v>
      </c>
      <c r="D285" s="6">
        <v>1</v>
      </c>
      <c r="H285">
        <v>32</v>
      </c>
      <c r="K285" s="24">
        <v>19</v>
      </c>
      <c r="L285" s="24"/>
      <c r="N285" s="39">
        <v>19</v>
      </c>
      <c r="O285" s="40">
        <f t="shared" si="22"/>
        <v>45074</v>
      </c>
      <c r="P285" s="41">
        <f t="shared" si="23"/>
        <v>45099</v>
      </c>
      <c r="Q285" s="64" t="s">
        <v>112</v>
      </c>
      <c r="R285" s="65" t="s">
        <v>57</v>
      </c>
      <c r="S285" s="70" t="s">
        <v>640</v>
      </c>
    </row>
    <row r="286" spans="1:19">
      <c r="A286" t="s">
        <v>396</v>
      </c>
      <c r="B286" s="21">
        <v>45092</v>
      </c>
      <c r="C286" s="52" t="s">
        <v>390</v>
      </c>
      <c r="D286" s="6">
        <v>3</v>
      </c>
      <c r="H286">
        <v>31</v>
      </c>
      <c r="I286">
        <v>32</v>
      </c>
      <c r="J286" s="7">
        <v>34</v>
      </c>
      <c r="K286" s="24">
        <v>19</v>
      </c>
      <c r="L286" s="24">
        <v>19</v>
      </c>
      <c r="M286" s="7">
        <v>20</v>
      </c>
      <c r="N286" s="39">
        <f t="shared" ref="N286:N291" si="25">ROUND((K286+L286+M286)/3,0)</f>
        <v>19</v>
      </c>
      <c r="O286" s="40">
        <f t="shared" si="22"/>
        <v>45074</v>
      </c>
      <c r="P286" s="41">
        <f t="shared" si="23"/>
        <v>45099</v>
      </c>
      <c r="Q286" s="64" t="s">
        <v>397</v>
      </c>
      <c r="R286" s="65" t="s">
        <v>71</v>
      </c>
      <c r="S286" s="70" t="s">
        <v>631</v>
      </c>
    </row>
    <row r="287" spans="1:18">
      <c r="A287" t="s">
        <v>398</v>
      </c>
      <c r="B287" s="21">
        <v>45092</v>
      </c>
      <c r="C287" s="52" t="s">
        <v>390</v>
      </c>
      <c r="D287" s="6">
        <v>4</v>
      </c>
      <c r="H287">
        <v>32</v>
      </c>
      <c r="I287">
        <v>30</v>
      </c>
      <c r="J287" s="7">
        <v>29</v>
      </c>
      <c r="K287" s="24">
        <v>19</v>
      </c>
      <c r="L287" s="24">
        <v>19</v>
      </c>
      <c r="M287" s="7">
        <v>18</v>
      </c>
      <c r="N287" s="39">
        <f t="shared" si="25"/>
        <v>19</v>
      </c>
      <c r="O287" s="40">
        <f t="shared" si="22"/>
        <v>45074</v>
      </c>
      <c r="P287" s="41">
        <f t="shared" si="23"/>
        <v>45099</v>
      </c>
      <c r="Q287" s="64" t="s">
        <v>399</v>
      </c>
      <c r="R287" s="65" t="s">
        <v>57</v>
      </c>
    </row>
    <row r="288" spans="1:18">
      <c r="A288" t="s">
        <v>412</v>
      </c>
      <c r="B288" s="21">
        <v>45092</v>
      </c>
      <c r="C288" s="52" t="s">
        <v>390</v>
      </c>
      <c r="D288" s="6">
        <v>4</v>
      </c>
      <c r="H288">
        <v>30</v>
      </c>
      <c r="I288">
        <v>28</v>
      </c>
      <c r="J288" s="7">
        <v>33</v>
      </c>
      <c r="K288" s="24">
        <v>19</v>
      </c>
      <c r="L288" s="24">
        <v>18</v>
      </c>
      <c r="M288" s="7">
        <v>20</v>
      </c>
      <c r="N288" s="39">
        <f t="shared" si="25"/>
        <v>19</v>
      </c>
      <c r="O288" s="40">
        <f t="shared" si="22"/>
        <v>45074</v>
      </c>
      <c r="P288" s="41">
        <f t="shared" si="23"/>
        <v>45099</v>
      </c>
      <c r="Q288" s="64" t="s">
        <v>413</v>
      </c>
      <c r="R288" s="65" t="s">
        <v>71</v>
      </c>
    </row>
    <row r="289" spans="1:19">
      <c r="A289" t="s">
        <v>414</v>
      </c>
      <c r="B289" s="21">
        <v>45092</v>
      </c>
      <c r="C289" s="52" t="s">
        <v>390</v>
      </c>
      <c r="D289" s="6">
        <v>6</v>
      </c>
      <c r="H289">
        <v>31</v>
      </c>
      <c r="I289">
        <v>33</v>
      </c>
      <c r="J289" s="7">
        <v>31</v>
      </c>
      <c r="K289" s="24">
        <v>19</v>
      </c>
      <c r="L289" s="24">
        <v>20</v>
      </c>
      <c r="M289" s="7">
        <v>19</v>
      </c>
      <c r="N289" s="39">
        <f t="shared" si="25"/>
        <v>19</v>
      </c>
      <c r="O289" s="40">
        <f t="shared" si="22"/>
        <v>45074</v>
      </c>
      <c r="P289" s="41">
        <f t="shared" si="23"/>
        <v>45099</v>
      </c>
      <c r="Q289" s="64" t="s">
        <v>128</v>
      </c>
      <c r="R289" s="65" t="s">
        <v>71</v>
      </c>
      <c r="S289" s="71" t="s">
        <v>639</v>
      </c>
    </row>
    <row r="290" spans="1:18">
      <c r="A290" t="s">
        <v>428</v>
      </c>
      <c r="B290" s="21">
        <v>45092</v>
      </c>
      <c r="C290" s="52" t="s">
        <v>390</v>
      </c>
      <c r="D290" s="6">
        <v>5</v>
      </c>
      <c r="H290">
        <v>33</v>
      </c>
      <c r="I290">
        <v>32</v>
      </c>
      <c r="J290" s="7">
        <v>30</v>
      </c>
      <c r="K290" s="24">
        <v>20</v>
      </c>
      <c r="L290" s="24">
        <v>19</v>
      </c>
      <c r="M290" s="7">
        <v>19</v>
      </c>
      <c r="N290" s="39">
        <f t="shared" si="25"/>
        <v>19</v>
      </c>
      <c r="O290" s="40">
        <f t="shared" si="22"/>
        <v>45074</v>
      </c>
      <c r="P290" s="41">
        <f t="shared" si="23"/>
        <v>45099</v>
      </c>
      <c r="Q290" s="64" t="s">
        <v>429</v>
      </c>
      <c r="R290" s="65" t="s">
        <v>71</v>
      </c>
    </row>
    <row r="291" spans="1:18">
      <c r="A291" s="63" t="s">
        <v>443</v>
      </c>
      <c r="B291" s="21">
        <v>45091</v>
      </c>
      <c r="C291" s="31" t="s">
        <v>431</v>
      </c>
      <c r="D291" s="6">
        <v>5</v>
      </c>
      <c r="H291">
        <v>28</v>
      </c>
      <c r="I291">
        <v>30</v>
      </c>
      <c r="J291" s="7">
        <v>26</v>
      </c>
      <c r="K291" s="24">
        <v>18</v>
      </c>
      <c r="L291" s="24">
        <v>19</v>
      </c>
      <c r="M291" s="7">
        <v>17</v>
      </c>
      <c r="N291" s="39">
        <f t="shared" si="25"/>
        <v>18</v>
      </c>
      <c r="O291" s="40">
        <f t="shared" si="22"/>
        <v>45074</v>
      </c>
      <c r="P291" s="41">
        <f t="shared" si="23"/>
        <v>45099</v>
      </c>
      <c r="Q291" s="64" t="s">
        <v>141</v>
      </c>
      <c r="R291" s="65" t="s">
        <v>57</v>
      </c>
    </row>
    <row r="292" spans="1:18">
      <c r="A292" s="63" t="s">
        <v>458</v>
      </c>
      <c r="B292" s="21">
        <v>45091</v>
      </c>
      <c r="C292" s="31" t="s">
        <v>431</v>
      </c>
      <c r="D292" s="6">
        <v>2</v>
      </c>
      <c r="H292">
        <v>27</v>
      </c>
      <c r="I292">
        <v>29</v>
      </c>
      <c r="K292" s="24">
        <v>17</v>
      </c>
      <c r="L292" s="24">
        <v>18</v>
      </c>
      <c r="N292" s="39">
        <f>ROUND((K292+L292)/2,0)</f>
        <v>18</v>
      </c>
      <c r="O292" s="40">
        <f t="shared" si="22"/>
        <v>45074</v>
      </c>
      <c r="P292" s="41">
        <f t="shared" si="23"/>
        <v>45099</v>
      </c>
      <c r="Q292" s="64" t="s">
        <v>112</v>
      </c>
      <c r="R292" s="65" t="s">
        <v>57</v>
      </c>
    </row>
    <row r="293" spans="1:18">
      <c r="A293" t="s">
        <v>498</v>
      </c>
      <c r="B293" s="21">
        <v>45091</v>
      </c>
      <c r="C293" s="52" t="s">
        <v>489</v>
      </c>
      <c r="D293" s="6">
        <v>3</v>
      </c>
      <c r="H293">
        <v>28</v>
      </c>
      <c r="I293">
        <v>26</v>
      </c>
      <c r="J293" s="7">
        <v>29</v>
      </c>
      <c r="K293" s="24">
        <v>18</v>
      </c>
      <c r="L293" s="24">
        <v>17</v>
      </c>
      <c r="M293" s="7">
        <v>18</v>
      </c>
      <c r="N293" s="39">
        <f>ROUND((K293+L293+M293)/3,0)</f>
        <v>18</v>
      </c>
      <c r="O293" s="40">
        <f t="shared" si="22"/>
        <v>45074</v>
      </c>
      <c r="P293" s="41">
        <f t="shared" si="23"/>
        <v>45099</v>
      </c>
      <c r="Q293" s="64" t="s">
        <v>184</v>
      </c>
      <c r="R293" s="65" t="s">
        <v>71</v>
      </c>
    </row>
    <row r="294" spans="1:19">
      <c r="A294" t="s">
        <v>499</v>
      </c>
      <c r="B294" s="21">
        <v>45091</v>
      </c>
      <c r="C294" s="52" t="s">
        <v>489</v>
      </c>
      <c r="D294" s="6">
        <v>4</v>
      </c>
      <c r="H294">
        <v>28</v>
      </c>
      <c r="I294">
        <v>29</v>
      </c>
      <c r="J294" s="7">
        <v>32</v>
      </c>
      <c r="K294" s="24">
        <v>18</v>
      </c>
      <c r="L294" s="24">
        <v>18</v>
      </c>
      <c r="M294" s="7">
        <v>19</v>
      </c>
      <c r="N294" s="39">
        <f>ROUND((K294+L294+M294)/3,0)</f>
        <v>18</v>
      </c>
      <c r="O294" s="40">
        <f t="shared" si="22"/>
        <v>45074</v>
      </c>
      <c r="P294" s="41">
        <f t="shared" si="23"/>
        <v>45099</v>
      </c>
      <c r="Q294" s="64" t="s">
        <v>88</v>
      </c>
      <c r="R294" s="65" t="s">
        <v>67</v>
      </c>
      <c r="S294" s="71" t="s">
        <v>639</v>
      </c>
    </row>
    <row r="295" spans="1:19">
      <c r="A295" t="s">
        <v>534</v>
      </c>
      <c r="B295" s="21">
        <v>45091</v>
      </c>
      <c r="C295" s="31" t="s">
        <v>529</v>
      </c>
      <c r="D295" s="6">
        <v>5</v>
      </c>
      <c r="H295">
        <v>29</v>
      </c>
      <c r="I295">
        <v>33</v>
      </c>
      <c r="J295" s="7">
        <v>26</v>
      </c>
      <c r="K295" s="24">
        <v>18</v>
      </c>
      <c r="L295" s="24">
        <v>20</v>
      </c>
      <c r="M295" s="7">
        <v>17</v>
      </c>
      <c r="N295" s="39">
        <f>ROUND((K295+L295+M295)/3,0)</f>
        <v>18</v>
      </c>
      <c r="O295" s="40">
        <f t="shared" si="22"/>
        <v>45074</v>
      </c>
      <c r="P295" s="41">
        <f t="shared" si="23"/>
        <v>45099</v>
      </c>
      <c r="Q295" s="64" t="s">
        <v>198</v>
      </c>
      <c r="R295" s="65" t="s">
        <v>57</v>
      </c>
      <c r="S295" s="70" t="s">
        <v>624</v>
      </c>
    </row>
    <row r="296" spans="1:18">
      <c r="A296" t="s">
        <v>596</v>
      </c>
      <c r="B296" s="21">
        <v>45091</v>
      </c>
      <c r="C296" s="66" t="s">
        <v>582</v>
      </c>
      <c r="D296" s="6">
        <v>6</v>
      </c>
      <c r="H296">
        <v>27</v>
      </c>
      <c r="I296">
        <v>30</v>
      </c>
      <c r="J296" s="7">
        <v>32</v>
      </c>
      <c r="K296" s="24">
        <v>17</v>
      </c>
      <c r="L296" s="24">
        <v>19</v>
      </c>
      <c r="M296" s="7">
        <v>19</v>
      </c>
      <c r="N296" s="8">
        <f>ROUND((K296+L296+M296)/3,0)</f>
        <v>18</v>
      </c>
      <c r="O296" s="40">
        <f t="shared" si="22"/>
        <v>45074</v>
      </c>
      <c r="P296" s="41">
        <f t="shared" si="23"/>
        <v>45099</v>
      </c>
      <c r="Q296" s="64" t="s">
        <v>290</v>
      </c>
      <c r="R296" s="65" t="s">
        <v>71</v>
      </c>
    </row>
    <row r="297" spans="1:18">
      <c r="A297" t="s">
        <v>61</v>
      </c>
      <c r="B297" s="21">
        <v>45088</v>
      </c>
      <c r="C297" s="22" t="s">
        <v>55</v>
      </c>
      <c r="D297" s="6">
        <v>3</v>
      </c>
      <c r="H297">
        <v>20</v>
      </c>
      <c r="I297">
        <v>20</v>
      </c>
      <c r="J297" s="7">
        <v>17</v>
      </c>
      <c r="K297" s="24">
        <v>14</v>
      </c>
      <c r="L297" s="24">
        <v>14</v>
      </c>
      <c r="M297" s="7">
        <v>13</v>
      </c>
      <c r="N297" s="39">
        <f>ROUND((K297+L297+M297)/3,0)</f>
        <v>14</v>
      </c>
      <c r="O297" s="40">
        <f t="shared" si="22"/>
        <v>45075</v>
      </c>
      <c r="P297" s="41">
        <f t="shared" si="23"/>
        <v>45100</v>
      </c>
      <c r="Q297" s="64" t="s">
        <v>62</v>
      </c>
      <c r="R297" s="65" t="s">
        <v>57</v>
      </c>
    </row>
    <row r="298" spans="1:19">
      <c r="A298" t="s">
        <v>104</v>
      </c>
      <c r="B298" s="21">
        <v>45091</v>
      </c>
      <c r="C298" s="31" t="s">
        <v>103</v>
      </c>
      <c r="D298" s="6">
        <v>2</v>
      </c>
      <c r="H298">
        <v>24</v>
      </c>
      <c r="I298">
        <v>29</v>
      </c>
      <c r="K298" s="24">
        <v>16</v>
      </c>
      <c r="L298" s="24">
        <v>18</v>
      </c>
      <c r="N298" s="39">
        <f>ROUND((K298+L298)/2,0)</f>
        <v>17</v>
      </c>
      <c r="O298" s="40">
        <f t="shared" si="22"/>
        <v>45075</v>
      </c>
      <c r="P298" s="41">
        <f t="shared" si="23"/>
        <v>45100</v>
      </c>
      <c r="Q298" s="64" t="s">
        <v>101</v>
      </c>
      <c r="R298" s="65" t="s">
        <v>57</v>
      </c>
      <c r="S298" s="71" t="s">
        <v>639</v>
      </c>
    </row>
    <row r="299" spans="1:19">
      <c r="A299" t="s">
        <v>124</v>
      </c>
      <c r="B299" s="21">
        <v>45091</v>
      </c>
      <c r="C299" s="31" t="s">
        <v>103</v>
      </c>
      <c r="D299" s="6">
        <v>4</v>
      </c>
      <c r="H299">
        <v>36</v>
      </c>
      <c r="I299">
        <v>36</v>
      </c>
      <c r="J299" s="7">
        <v>36</v>
      </c>
      <c r="K299" s="24">
        <v>17</v>
      </c>
      <c r="L299" s="24">
        <v>17</v>
      </c>
      <c r="M299" s="7">
        <v>17</v>
      </c>
      <c r="N299" s="39">
        <f>ROUND((K299+L299+M299)/3,0)</f>
        <v>17</v>
      </c>
      <c r="O299" s="40">
        <f t="shared" si="22"/>
        <v>45075</v>
      </c>
      <c r="P299" s="41">
        <f t="shared" si="23"/>
        <v>45100</v>
      </c>
      <c r="Q299" s="73" t="s">
        <v>64</v>
      </c>
      <c r="R299" s="74" t="s">
        <v>71</v>
      </c>
      <c r="S299" s="72" t="s">
        <v>631</v>
      </c>
    </row>
    <row r="300" spans="1:19">
      <c r="A300" t="s">
        <v>178</v>
      </c>
      <c r="B300" s="21">
        <v>45091</v>
      </c>
      <c r="C300" s="52" t="s">
        <v>161</v>
      </c>
      <c r="D300" s="6">
        <v>7</v>
      </c>
      <c r="H300">
        <v>23</v>
      </c>
      <c r="I300">
        <v>28</v>
      </c>
      <c r="J300" s="7">
        <v>27</v>
      </c>
      <c r="K300" s="24">
        <v>16</v>
      </c>
      <c r="L300" s="24">
        <v>18</v>
      </c>
      <c r="M300" s="7">
        <v>17</v>
      </c>
      <c r="N300" s="39">
        <f>ROUND((K300+L300+M300)/3,0)</f>
        <v>17</v>
      </c>
      <c r="O300" s="40">
        <f t="shared" si="22"/>
        <v>45075</v>
      </c>
      <c r="P300" s="41">
        <f t="shared" si="23"/>
        <v>45100</v>
      </c>
      <c r="Q300" s="64" t="s">
        <v>88</v>
      </c>
      <c r="R300" s="65" t="s">
        <v>71</v>
      </c>
      <c r="S300" s="70" t="s">
        <v>635</v>
      </c>
    </row>
    <row r="301" spans="1:18">
      <c r="A301" t="s">
        <v>189</v>
      </c>
      <c r="B301" s="21">
        <v>45091</v>
      </c>
      <c r="C301" s="52" t="s">
        <v>161</v>
      </c>
      <c r="D301" s="6">
        <v>4</v>
      </c>
      <c r="H301">
        <v>28</v>
      </c>
      <c r="I301">
        <v>24</v>
      </c>
      <c r="J301" s="7">
        <v>25</v>
      </c>
      <c r="K301" s="24">
        <v>18</v>
      </c>
      <c r="L301" s="24">
        <v>16</v>
      </c>
      <c r="M301" s="7">
        <v>16</v>
      </c>
      <c r="N301" s="39">
        <f>ROUND((K301+L301+M301)/3,0)</f>
        <v>17</v>
      </c>
      <c r="O301" s="40">
        <f t="shared" si="22"/>
        <v>45075</v>
      </c>
      <c r="P301" s="41">
        <f t="shared" si="23"/>
        <v>45100</v>
      </c>
      <c r="Q301" s="64" t="s">
        <v>96</v>
      </c>
      <c r="R301" s="65" t="s">
        <v>71</v>
      </c>
    </row>
    <row r="302" spans="1:18">
      <c r="A302" t="s">
        <v>255</v>
      </c>
      <c r="B302" s="21">
        <v>45092</v>
      </c>
      <c r="C302" s="52" t="s">
        <v>231</v>
      </c>
      <c r="D302" s="6">
        <v>5</v>
      </c>
      <c r="H302">
        <v>28</v>
      </c>
      <c r="I302">
        <v>28</v>
      </c>
      <c r="J302" s="7">
        <v>26</v>
      </c>
      <c r="K302" s="24">
        <v>18</v>
      </c>
      <c r="L302" s="24">
        <v>18</v>
      </c>
      <c r="M302" s="7">
        <v>17</v>
      </c>
      <c r="N302" s="39">
        <f>ROUND((K302+L302+M302)/3,0)</f>
        <v>18</v>
      </c>
      <c r="O302" s="40">
        <f t="shared" si="22"/>
        <v>45075</v>
      </c>
      <c r="P302" s="41">
        <f t="shared" si="23"/>
        <v>45100</v>
      </c>
      <c r="Q302" s="64" t="s">
        <v>235</v>
      </c>
      <c r="R302" s="65" t="s">
        <v>71</v>
      </c>
    </row>
    <row r="303" spans="1:18">
      <c r="A303" t="s">
        <v>297</v>
      </c>
      <c r="B303" s="21">
        <v>45092</v>
      </c>
      <c r="C303" s="52" t="s">
        <v>231</v>
      </c>
      <c r="D303" s="6">
        <v>4</v>
      </c>
      <c r="H303">
        <v>31</v>
      </c>
      <c r="I303">
        <v>27</v>
      </c>
      <c r="J303" s="7">
        <v>30</v>
      </c>
      <c r="K303" s="24">
        <v>19</v>
      </c>
      <c r="L303" s="24">
        <v>17</v>
      </c>
      <c r="M303" s="7">
        <v>19</v>
      </c>
      <c r="N303" s="39">
        <f>ROUND((K303+L303+M303)/3,0)</f>
        <v>18</v>
      </c>
      <c r="O303" s="40">
        <f t="shared" si="22"/>
        <v>45075</v>
      </c>
      <c r="P303" s="41">
        <f t="shared" si="23"/>
        <v>45100</v>
      </c>
      <c r="Q303" s="64" t="s">
        <v>136</v>
      </c>
      <c r="R303" s="65" t="s">
        <v>57</v>
      </c>
    </row>
    <row r="304" spans="1:18">
      <c r="A304" t="s">
        <v>415</v>
      </c>
      <c r="B304" s="21">
        <v>45092</v>
      </c>
      <c r="C304" s="52" t="s">
        <v>390</v>
      </c>
      <c r="D304" s="6">
        <v>2</v>
      </c>
      <c r="H304">
        <v>27</v>
      </c>
      <c r="I304">
        <v>31</v>
      </c>
      <c r="K304" s="24">
        <v>17</v>
      </c>
      <c r="L304" s="24">
        <v>19</v>
      </c>
      <c r="N304" s="39">
        <f>ROUND((K304+L304)/2,0)</f>
        <v>18</v>
      </c>
      <c r="O304" s="40">
        <f t="shared" si="22"/>
        <v>45075</v>
      </c>
      <c r="P304" s="41">
        <f t="shared" si="23"/>
        <v>45100</v>
      </c>
      <c r="Q304" s="64" t="s">
        <v>416</v>
      </c>
      <c r="R304" s="65" t="s">
        <v>71</v>
      </c>
    </row>
    <row r="305" spans="1:18">
      <c r="A305" t="s">
        <v>418</v>
      </c>
      <c r="B305" s="21">
        <v>45092</v>
      </c>
      <c r="C305" s="52" t="s">
        <v>390</v>
      </c>
      <c r="D305" s="6">
        <v>2</v>
      </c>
      <c r="H305">
        <v>28</v>
      </c>
      <c r="I305">
        <v>29</v>
      </c>
      <c r="K305" s="24">
        <v>18</v>
      </c>
      <c r="L305" s="24">
        <v>18</v>
      </c>
      <c r="N305" s="39">
        <f>ROUND((K305+L305)/2,0)</f>
        <v>18</v>
      </c>
      <c r="O305" s="40">
        <f t="shared" si="22"/>
        <v>45075</v>
      </c>
      <c r="P305" s="41">
        <f t="shared" si="23"/>
        <v>45100</v>
      </c>
      <c r="Q305" s="64" t="s">
        <v>73</v>
      </c>
      <c r="R305" s="65" t="s">
        <v>57</v>
      </c>
    </row>
    <row r="306" spans="1:19">
      <c r="A306" t="s">
        <v>422</v>
      </c>
      <c r="B306" s="21">
        <v>45092</v>
      </c>
      <c r="C306" s="52" t="s">
        <v>390</v>
      </c>
      <c r="D306" s="6">
        <v>9</v>
      </c>
      <c r="H306">
        <v>30</v>
      </c>
      <c r="I306">
        <v>29</v>
      </c>
      <c r="J306" s="7">
        <v>29</v>
      </c>
      <c r="K306" s="24">
        <v>19</v>
      </c>
      <c r="L306" s="24">
        <v>18</v>
      </c>
      <c r="M306" s="7">
        <v>18</v>
      </c>
      <c r="N306" s="39">
        <f t="shared" ref="N306:N315" si="26">ROUND((K306+L306+M306)/3,0)</f>
        <v>18</v>
      </c>
      <c r="O306" s="40">
        <f t="shared" si="22"/>
        <v>45075</v>
      </c>
      <c r="P306" s="41">
        <f t="shared" si="23"/>
        <v>45100</v>
      </c>
      <c r="Q306" s="64" t="s">
        <v>420</v>
      </c>
      <c r="R306" s="65" t="s">
        <v>71</v>
      </c>
      <c r="S306" s="70" t="s">
        <v>633</v>
      </c>
    </row>
    <row r="307" spans="1:18">
      <c r="A307" s="63" t="s">
        <v>469</v>
      </c>
      <c r="B307" s="21">
        <v>45091</v>
      </c>
      <c r="C307" s="31" t="s">
        <v>431</v>
      </c>
      <c r="D307" s="6">
        <v>3</v>
      </c>
      <c r="H307">
        <v>26</v>
      </c>
      <c r="I307">
        <v>28</v>
      </c>
      <c r="J307" s="7">
        <v>27</v>
      </c>
      <c r="K307" s="24">
        <v>17</v>
      </c>
      <c r="L307" s="24">
        <v>18</v>
      </c>
      <c r="M307" s="7">
        <v>17</v>
      </c>
      <c r="N307" s="39">
        <f t="shared" si="26"/>
        <v>17</v>
      </c>
      <c r="O307" s="40">
        <f t="shared" si="22"/>
        <v>45075</v>
      </c>
      <c r="P307" s="41">
        <f t="shared" si="23"/>
        <v>45100</v>
      </c>
      <c r="Q307" s="64" t="s">
        <v>112</v>
      </c>
      <c r="R307" s="65" t="s">
        <v>57</v>
      </c>
    </row>
    <row r="308" spans="1:19">
      <c r="A308" t="s">
        <v>504</v>
      </c>
      <c r="B308" s="21">
        <v>45091</v>
      </c>
      <c r="C308" s="52" t="s">
        <v>489</v>
      </c>
      <c r="D308" s="6">
        <v>5</v>
      </c>
      <c r="H308">
        <v>24</v>
      </c>
      <c r="I308">
        <v>25</v>
      </c>
      <c r="J308" s="7">
        <v>28</v>
      </c>
      <c r="K308" s="24">
        <v>16</v>
      </c>
      <c r="L308" s="24">
        <v>16</v>
      </c>
      <c r="M308" s="7">
        <v>18</v>
      </c>
      <c r="N308" s="39">
        <f t="shared" si="26"/>
        <v>17</v>
      </c>
      <c r="O308" s="40">
        <f t="shared" si="22"/>
        <v>45075</v>
      </c>
      <c r="P308" s="41">
        <f t="shared" si="23"/>
        <v>45100</v>
      </c>
      <c r="Q308" s="64" t="s">
        <v>73</v>
      </c>
      <c r="R308" s="65" t="s">
        <v>57</v>
      </c>
      <c r="S308" s="70" t="s">
        <v>625</v>
      </c>
    </row>
    <row r="309" spans="1:18">
      <c r="A309" t="s">
        <v>153</v>
      </c>
      <c r="B309" s="21">
        <v>45091</v>
      </c>
      <c r="C309" s="31" t="s">
        <v>103</v>
      </c>
      <c r="D309" s="6">
        <v>4</v>
      </c>
      <c r="H309">
        <v>24</v>
      </c>
      <c r="I309">
        <v>22</v>
      </c>
      <c r="J309" s="7">
        <v>25</v>
      </c>
      <c r="K309" s="24">
        <v>16</v>
      </c>
      <c r="L309" s="24">
        <v>15</v>
      </c>
      <c r="M309" s="7">
        <v>16</v>
      </c>
      <c r="N309" s="39">
        <f t="shared" si="26"/>
        <v>16</v>
      </c>
      <c r="O309" s="40">
        <f t="shared" si="22"/>
        <v>45076</v>
      </c>
      <c r="P309" s="41">
        <f t="shared" si="23"/>
        <v>45101</v>
      </c>
      <c r="Q309" s="64" t="s">
        <v>64</v>
      </c>
      <c r="R309" s="65" t="s">
        <v>57</v>
      </c>
    </row>
    <row r="310" spans="1:19">
      <c r="A310" t="s">
        <v>156</v>
      </c>
      <c r="B310" s="21">
        <v>45091</v>
      </c>
      <c r="C310" s="31" t="s">
        <v>103</v>
      </c>
      <c r="D310" s="6">
        <v>4</v>
      </c>
      <c r="H310">
        <v>22</v>
      </c>
      <c r="I310">
        <v>25</v>
      </c>
      <c r="J310" s="7">
        <v>26</v>
      </c>
      <c r="K310" s="24">
        <v>15</v>
      </c>
      <c r="L310" s="24">
        <v>16</v>
      </c>
      <c r="M310" s="7">
        <v>17</v>
      </c>
      <c r="N310" s="39">
        <f t="shared" si="26"/>
        <v>16</v>
      </c>
      <c r="O310" s="40">
        <f t="shared" si="22"/>
        <v>45076</v>
      </c>
      <c r="P310" s="41">
        <f t="shared" si="23"/>
        <v>45101</v>
      </c>
      <c r="Q310" s="64" t="s">
        <v>96</v>
      </c>
      <c r="R310" s="65" t="s">
        <v>71</v>
      </c>
      <c r="S310" s="70" t="s">
        <v>624</v>
      </c>
    </row>
    <row r="311" spans="1:18">
      <c r="A311" t="s">
        <v>246</v>
      </c>
      <c r="B311" s="21">
        <v>45092</v>
      </c>
      <c r="C311" s="52" t="s">
        <v>231</v>
      </c>
      <c r="D311" s="6">
        <v>3</v>
      </c>
      <c r="H311">
        <v>27</v>
      </c>
      <c r="I311">
        <v>29</v>
      </c>
      <c r="J311" s="7">
        <v>27</v>
      </c>
      <c r="K311" s="24">
        <v>17</v>
      </c>
      <c r="L311" s="24">
        <v>18</v>
      </c>
      <c r="M311" s="7">
        <v>17</v>
      </c>
      <c r="N311" s="39">
        <f t="shared" si="26"/>
        <v>17</v>
      </c>
      <c r="O311" s="40">
        <f t="shared" si="22"/>
        <v>45076</v>
      </c>
      <c r="P311" s="41">
        <f t="shared" si="23"/>
        <v>45101</v>
      </c>
      <c r="Q311" s="64" t="s">
        <v>247</v>
      </c>
      <c r="R311" s="65" t="s">
        <v>57</v>
      </c>
    </row>
    <row r="312" spans="1:19">
      <c r="A312" t="s">
        <v>277</v>
      </c>
      <c r="B312" s="21">
        <v>45092</v>
      </c>
      <c r="C312" s="52" t="s">
        <v>231</v>
      </c>
      <c r="D312" s="6">
        <v>5</v>
      </c>
      <c r="H312">
        <v>30</v>
      </c>
      <c r="I312">
        <v>32</v>
      </c>
      <c r="J312" s="7">
        <v>35</v>
      </c>
      <c r="K312" s="24">
        <v>19</v>
      </c>
      <c r="L312" s="24">
        <v>12</v>
      </c>
      <c r="M312" s="7">
        <v>21</v>
      </c>
      <c r="N312" s="39">
        <f t="shared" si="26"/>
        <v>17</v>
      </c>
      <c r="O312" s="40">
        <f t="shared" si="22"/>
        <v>45076</v>
      </c>
      <c r="P312" s="41">
        <f t="shared" si="23"/>
        <v>45101</v>
      </c>
      <c r="Q312" s="64" t="s">
        <v>278</v>
      </c>
      <c r="R312" s="65" t="s">
        <v>57</v>
      </c>
      <c r="S312" s="70" t="s">
        <v>633</v>
      </c>
    </row>
    <row r="313" spans="1:18">
      <c r="A313" t="s">
        <v>369</v>
      </c>
      <c r="B313" s="21">
        <v>45092</v>
      </c>
      <c r="C313" s="31" t="s">
        <v>356</v>
      </c>
      <c r="D313" s="6">
        <v>4</v>
      </c>
      <c r="H313">
        <v>26</v>
      </c>
      <c r="I313">
        <v>25</v>
      </c>
      <c r="J313" s="7">
        <v>27</v>
      </c>
      <c r="K313" s="24">
        <v>17</v>
      </c>
      <c r="L313" s="24">
        <v>16</v>
      </c>
      <c r="M313" s="7">
        <v>17</v>
      </c>
      <c r="N313" s="39">
        <f t="shared" si="26"/>
        <v>17</v>
      </c>
      <c r="O313" s="40">
        <f t="shared" si="22"/>
        <v>45076</v>
      </c>
      <c r="P313" s="41">
        <f t="shared" si="23"/>
        <v>45101</v>
      </c>
      <c r="Q313" s="64" t="s">
        <v>130</v>
      </c>
      <c r="R313" s="65" t="s">
        <v>57</v>
      </c>
    </row>
    <row r="314" spans="1:18">
      <c r="A314" t="s">
        <v>376</v>
      </c>
      <c r="B314" s="21">
        <v>45092</v>
      </c>
      <c r="C314" s="31" t="s">
        <v>356</v>
      </c>
      <c r="D314" s="6">
        <v>4</v>
      </c>
      <c r="H314" s="24">
        <v>32</v>
      </c>
      <c r="I314" s="24">
        <v>34</v>
      </c>
      <c r="J314" s="7">
        <v>33</v>
      </c>
      <c r="K314" s="24">
        <v>19</v>
      </c>
      <c r="L314" s="24">
        <v>16</v>
      </c>
      <c r="M314" s="7">
        <v>16</v>
      </c>
      <c r="N314" s="39">
        <f t="shared" si="26"/>
        <v>17</v>
      </c>
      <c r="O314" s="40">
        <f t="shared" si="22"/>
        <v>45076</v>
      </c>
      <c r="P314" s="41">
        <f t="shared" si="23"/>
        <v>45101</v>
      </c>
      <c r="Q314" s="64" t="s">
        <v>96</v>
      </c>
      <c r="R314" s="65" t="s">
        <v>67</v>
      </c>
    </row>
    <row r="315" spans="1:18">
      <c r="A315" t="s">
        <v>518</v>
      </c>
      <c r="B315" s="21">
        <v>45091</v>
      </c>
      <c r="C315" s="52" t="s">
        <v>489</v>
      </c>
      <c r="D315" s="6">
        <v>5</v>
      </c>
      <c r="H315">
        <v>26</v>
      </c>
      <c r="I315">
        <v>22</v>
      </c>
      <c r="J315" s="7">
        <v>27</v>
      </c>
      <c r="K315" s="24">
        <v>17</v>
      </c>
      <c r="L315" s="24">
        <v>15</v>
      </c>
      <c r="M315" s="7">
        <v>17</v>
      </c>
      <c r="N315" s="39">
        <f t="shared" si="26"/>
        <v>16</v>
      </c>
      <c r="O315" s="40">
        <f t="shared" si="22"/>
        <v>45076</v>
      </c>
      <c r="P315" s="41">
        <f t="shared" si="23"/>
        <v>45101</v>
      </c>
      <c r="Q315" s="64" t="s">
        <v>513</v>
      </c>
      <c r="R315" s="65" t="s">
        <v>71</v>
      </c>
    </row>
    <row r="316" spans="1:18">
      <c r="A316" t="s">
        <v>544</v>
      </c>
      <c r="B316" s="21">
        <v>45091</v>
      </c>
      <c r="C316" s="31" t="s">
        <v>529</v>
      </c>
      <c r="D316" s="6">
        <v>2</v>
      </c>
      <c r="H316">
        <v>22</v>
      </c>
      <c r="I316">
        <v>27</v>
      </c>
      <c r="K316" s="24">
        <v>15</v>
      </c>
      <c r="L316" s="24">
        <v>17</v>
      </c>
      <c r="N316" s="39">
        <f>ROUND((K316+L316)/2,0)</f>
        <v>16</v>
      </c>
      <c r="O316" s="40">
        <f t="shared" si="22"/>
        <v>45076</v>
      </c>
      <c r="P316" s="41">
        <f t="shared" si="23"/>
        <v>45101</v>
      </c>
      <c r="Q316" s="64" t="s">
        <v>70</v>
      </c>
      <c r="R316" s="65" t="s">
        <v>71</v>
      </c>
    </row>
    <row r="317" spans="1:18">
      <c r="A317" t="s">
        <v>551</v>
      </c>
      <c r="B317" s="21">
        <v>45091</v>
      </c>
      <c r="C317" s="31" t="s">
        <v>529</v>
      </c>
      <c r="D317" s="6">
        <v>4</v>
      </c>
      <c r="H317">
        <v>25</v>
      </c>
      <c r="I317">
        <v>25</v>
      </c>
      <c r="J317" s="7">
        <v>27</v>
      </c>
      <c r="K317" s="24">
        <v>16</v>
      </c>
      <c r="L317" s="24">
        <v>16</v>
      </c>
      <c r="M317" s="7">
        <v>17</v>
      </c>
      <c r="N317" s="39">
        <f>ROUND((K317+L317+M317)/3,0)</f>
        <v>16</v>
      </c>
      <c r="O317" s="40">
        <f t="shared" si="22"/>
        <v>45076</v>
      </c>
      <c r="P317" s="41">
        <f t="shared" si="23"/>
        <v>45101</v>
      </c>
      <c r="Q317" s="64" t="s">
        <v>409</v>
      </c>
      <c r="R317" s="65" t="s">
        <v>71</v>
      </c>
    </row>
    <row r="318" spans="1:18">
      <c r="A318" t="s">
        <v>79</v>
      </c>
      <c r="B318" s="21">
        <v>45088</v>
      </c>
      <c r="C318" s="22" t="s">
        <v>55</v>
      </c>
      <c r="D318" s="6">
        <v>2</v>
      </c>
      <c r="E318">
        <v>90</v>
      </c>
      <c r="I318">
        <v>17</v>
      </c>
      <c r="K318" s="24">
        <v>10</v>
      </c>
      <c r="L318" s="24">
        <v>13</v>
      </c>
      <c r="N318" s="39">
        <f>ROUND((K318+L318)/2,0)</f>
        <v>12</v>
      </c>
      <c r="O318" s="40">
        <f t="shared" si="22"/>
        <v>45077</v>
      </c>
      <c r="P318" s="41">
        <f t="shared" si="23"/>
        <v>45102</v>
      </c>
      <c r="Q318" s="64" t="s">
        <v>80</v>
      </c>
      <c r="R318" s="65" t="s">
        <v>57</v>
      </c>
    </row>
    <row r="319" spans="1:18">
      <c r="A319" t="s">
        <v>193</v>
      </c>
      <c r="B319" s="21">
        <v>45091</v>
      </c>
      <c r="C319" s="52" t="s">
        <v>161</v>
      </c>
      <c r="D319" s="6">
        <v>4</v>
      </c>
      <c r="H319">
        <v>20</v>
      </c>
      <c r="I319">
        <v>21</v>
      </c>
      <c r="J319" s="7">
        <v>21</v>
      </c>
      <c r="K319" s="24">
        <v>14</v>
      </c>
      <c r="L319" s="24">
        <v>15</v>
      </c>
      <c r="M319" s="7">
        <v>15</v>
      </c>
      <c r="N319" s="39">
        <f t="shared" ref="N319:N325" si="27">ROUND((K319+L319+M319)/3,0)</f>
        <v>15</v>
      </c>
      <c r="O319" s="40">
        <f t="shared" si="22"/>
        <v>45077</v>
      </c>
      <c r="P319" s="41">
        <f t="shared" si="23"/>
        <v>45102</v>
      </c>
      <c r="Q319" s="64" t="s">
        <v>96</v>
      </c>
      <c r="R319" s="65" t="s">
        <v>71</v>
      </c>
    </row>
    <row r="320" spans="1:18">
      <c r="A320" t="s">
        <v>237</v>
      </c>
      <c r="B320" s="21">
        <v>45092</v>
      </c>
      <c r="C320" s="52" t="s">
        <v>231</v>
      </c>
      <c r="D320" s="6">
        <v>4</v>
      </c>
      <c r="H320">
        <v>28</v>
      </c>
      <c r="I320">
        <v>24</v>
      </c>
      <c r="J320" s="7">
        <v>22</v>
      </c>
      <c r="K320" s="24">
        <v>18</v>
      </c>
      <c r="L320" s="24">
        <v>16</v>
      </c>
      <c r="M320" s="7">
        <v>15</v>
      </c>
      <c r="N320" s="39">
        <f t="shared" si="27"/>
        <v>16</v>
      </c>
      <c r="O320" s="40">
        <f t="shared" si="22"/>
        <v>45077</v>
      </c>
      <c r="P320" s="41">
        <f t="shared" si="23"/>
        <v>45102</v>
      </c>
      <c r="Q320" s="64" t="s">
        <v>141</v>
      </c>
      <c r="R320" s="65" t="s">
        <v>57</v>
      </c>
    </row>
    <row r="321" spans="1:18">
      <c r="A321" t="s">
        <v>260</v>
      </c>
      <c r="B321" s="21">
        <v>45092</v>
      </c>
      <c r="C321" s="52" t="s">
        <v>231</v>
      </c>
      <c r="D321" s="6">
        <v>4</v>
      </c>
      <c r="H321">
        <v>24</v>
      </c>
      <c r="I321">
        <v>25</v>
      </c>
      <c r="J321" s="7">
        <v>27</v>
      </c>
      <c r="K321" s="24">
        <v>16</v>
      </c>
      <c r="L321" s="24">
        <v>16</v>
      </c>
      <c r="M321" s="7">
        <v>17</v>
      </c>
      <c r="N321" s="39">
        <f t="shared" si="27"/>
        <v>16</v>
      </c>
      <c r="O321" s="40">
        <f t="shared" si="22"/>
        <v>45077</v>
      </c>
      <c r="P321" s="41">
        <f t="shared" si="23"/>
        <v>45102</v>
      </c>
      <c r="Q321" s="64" t="s">
        <v>261</v>
      </c>
      <c r="R321" s="65" t="s">
        <v>71</v>
      </c>
    </row>
    <row r="322" spans="1:19">
      <c r="A322" t="s">
        <v>308</v>
      </c>
      <c r="B322" s="21">
        <v>45089</v>
      </c>
      <c r="C322" s="31" t="s">
        <v>305</v>
      </c>
      <c r="D322" s="6">
        <v>5</v>
      </c>
      <c r="H322">
        <v>17</v>
      </c>
      <c r="I322">
        <v>20</v>
      </c>
      <c r="J322" s="7" t="s">
        <v>42</v>
      </c>
      <c r="K322" s="24">
        <v>13</v>
      </c>
      <c r="L322" s="24">
        <v>14</v>
      </c>
      <c r="M322" s="7">
        <v>11</v>
      </c>
      <c r="N322" s="39">
        <f t="shared" si="27"/>
        <v>13</v>
      </c>
      <c r="O322" s="40">
        <f t="shared" ref="O322:O385" si="28">B322-N322+1</f>
        <v>45077</v>
      </c>
      <c r="P322" s="41">
        <f t="shared" ref="P322:P385" si="29">O322+25</f>
        <v>45102</v>
      </c>
      <c r="Q322" s="64" t="s">
        <v>307</v>
      </c>
      <c r="R322" s="65" t="s">
        <v>67</v>
      </c>
      <c r="S322" s="71" t="s">
        <v>639</v>
      </c>
    </row>
    <row r="323" spans="1:18">
      <c r="A323" t="s">
        <v>361</v>
      </c>
      <c r="B323" s="21">
        <v>45092</v>
      </c>
      <c r="C323" s="31" t="s">
        <v>356</v>
      </c>
      <c r="D323" s="6">
        <v>4</v>
      </c>
      <c r="H323">
        <v>25</v>
      </c>
      <c r="I323">
        <v>25</v>
      </c>
      <c r="J323" s="7">
        <v>25</v>
      </c>
      <c r="K323" s="24">
        <v>16</v>
      </c>
      <c r="L323" s="24">
        <v>16</v>
      </c>
      <c r="M323" s="7">
        <v>16</v>
      </c>
      <c r="N323" s="39">
        <f t="shared" si="27"/>
        <v>16</v>
      </c>
      <c r="O323" s="40">
        <f t="shared" si="28"/>
        <v>45077</v>
      </c>
      <c r="P323" s="41">
        <f t="shared" si="29"/>
        <v>45102</v>
      </c>
      <c r="Q323" s="64" t="s">
        <v>261</v>
      </c>
      <c r="R323" s="65" t="s">
        <v>71</v>
      </c>
    </row>
    <row r="324" spans="1:18">
      <c r="A324" t="s">
        <v>375</v>
      </c>
      <c r="B324" s="21">
        <v>45092</v>
      </c>
      <c r="C324" s="31" t="s">
        <v>356</v>
      </c>
      <c r="D324" s="6">
        <v>5</v>
      </c>
      <c r="H324">
        <v>28</v>
      </c>
      <c r="I324">
        <v>24</v>
      </c>
      <c r="J324" s="7">
        <v>22</v>
      </c>
      <c r="K324" s="24">
        <v>18</v>
      </c>
      <c r="L324" s="24">
        <v>16</v>
      </c>
      <c r="M324" s="7">
        <v>15</v>
      </c>
      <c r="N324" s="39">
        <f t="shared" si="27"/>
        <v>16</v>
      </c>
      <c r="O324" s="40">
        <f t="shared" si="28"/>
        <v>45077</v>
      </c>
      <c r="P324" s="41">
        <f t="shared" si="29"/>
        <v>45102</v>
      </c>
      <c r="Q324" s="64" t="s">
        <v>155</v>
      </c>
      <c r="R324" s="65" t="s">
        <v>71</v>
      </c>
    </row>
    <row r="325" spans="1:18">
      <c r="A325" t="s">
        <v>187</v>
      </c>
      <c r="B325" s="21">
        <v>45091</v>
      </c>
      <c r="C325" s="52" t="s">
        <v>161</v>
      </c>
      <c r="D325" s="6">
        <v>3</v>
      </c>
      <c r="H325">
        <v>24</v>
      </c>
      <c r="I325" t="s">
        <v>42</v>
      </c>
      <c r="J325" s="7">
        <v>25</v>
      </c>
      <c r="K325" s="24">
        <v>16</v>
      </c>
      <c r="L325" s="24">
        <v>11</v>
      </c>
      <c r="M325" s="7">
        <v>16</v>
      </c>
      <c r="N325" s="39">
        <f t="shared" si="27"/>
        <v>14</v>
      </c>
      <c r="O325" s="40">
        <f t="shared" si="28"/>
        <v>45078</v>
      </c>
      <c r="P325" s="41">
        <f t="shared" si="29"/>
        <v>45103</v>
      </c>
      <c r="Q325" s="64" t="s">
        <v>188</v>
      </c>
      <c r="R325" s="65" t="s">
        <v>71</v>
      </c>
    </row>
    <row r="326" spans="1:18">
      <c r="A326" t="s">
        <v>357</v>
      </c>
      <c r="B326" s="21">
        <v>45092</v>
      </c>
      <c r="C326" s="31" t="s">
        <v>356</v>
      </c>
      <c r="D326" s="6">
        <v>2</v>
      </c>
      <c r="H326" t="s">
        <v>42</v>
      </c>
      <c r="I326">
        <v>28</v>
      </c>
      <c r="K326" s="24">
        <v>11</v>
      </c>
      <c r="L326" s="24">
        <v>18</v>
      </c>
      <c r="N326" s="39">
        <f>ROUND((K326+L326)/2,0)</f>
        <v>15</v>
      </c>
      <c r="O326" s="40">
        <f t="shared" si="28"/>
        <v>45078</v>
      </c>
      <c r="P326" s="41">
        <f t="shared" si="29"/>
        <v>45103</v>
      </c>
      <c r="Q326" s="64" t="s">
        <v>136</v>
      </c>
      <c r="R326" s="65" t="s">
        <v>57</v>
      </c>
    </row>
    <row r="327" spans="1:18">
      <c r="A327" t="s">
        <v>362</v>
      </c>
      <c r="B327" s="21">
        <v>45092</v>
      </c>
      <c r="C327" s="31" t="s">
        <v>356</v>
      </c>
      <c r="D327" s="6">
        <v>2</v>
      </c>
      <c r="H327">
        <v>20</v>
      </c>
      <c r="I327">
        <v>22</v>
      </c>
      <c r="K327" s="24">
        <v>14</v>
      </c>
      <c r="L327" s="24">
        <v>15</v>
      </c>
      <c r="N327" s="39">
        <f>ROUND((K327+L327)/2,0)</f>
        <v>15</v>
      </c>
      <c r="O327" s="40">
        <f t="shared" si="28"/>
        <v>45078</v>
      </c>
      <c r="P327" s="41">
        <f t="shared" si="29"/>
        <v>45103</v>
      </c>
      <c r="Q327" s="64" t="s">
        <v>73</v>
      </c>
      <c r="R327" s="65" t="s">
        <v>57</v>
      </c>
    </row>
    <row r="328" spans="1:18">
      <c r="A328" t="s">
        <v>69</v>
      </c>
      <c r="B328" s="21">
        <v>45088</v>
      </c>
      <c r="C328" s="25" t="s">
        <v>55</v>
      </c>
      <c r="D328" s="6">
        <v>4</v>
      </c>
      <c r="E328">
        <v>80</v>
      </c>
      <c r="F328">
        <v>90</v>
      </c>
      <c r="G328" s="7" t="s">
        <v>42</v>
      </c>
      <c r="K328" s="24">
        <v>9</v>
      </c>
      <c r="L328" s="24">
        <v>10</v>
      </c>
      <c r="M328" s="7">
        <v>11</v>
      </c>
      <c r="N328" s="39">
        <f>ROUND((K328+L328+M328)/3,0)</f>
        <v>10</v>
      </c>
      <c r="O328" s="40">
        <f t="shared" si="28"/>
        <v>45079</v>
      </c>
      <c r="P328" s="41">
        <f t="shared" si="29"/>
        <v>45104</v>
      </c>
      <c r="Q328" s="64" t="s">
        <v>70</v>
      </c>
      <c r="R328" s="65" t="s">
        <v>71</v>
      </c>
    </row>
    <row r="329" spans="1:18">
      <c r="A329" t="s">
        <v>316</v>
      </c>
      <c r="B329" s="21">
        <v>45089</v>
      </c>
      <c r="C329" s="31" t="s">
        <v>305</v>
      </c>
      <c r="D329" s="6">
        <v>4</v>
      </c>
      <c r="E329" t="s">
        <v>42</v>
      </c>
      <c r="F329" t="s">
        <v>42</v>
      </c>
      <c r="H329">
        <v>12</v>
      </c>
      <c r="K329" s="24">
        <v>11</v>
      </c>
      <c r="L329" s="24">
        <v>11</v>
      </c>
      <c r="M329" s="7">
        <v>12</v>
      </c>
      <c r="N329" s="39">
        <f>ROUND((K329+L329+M329)/3,0)</f>
        <v>11</v>
      </c>
      <c r="O329" s="40">
        <f t="shared" si="28"/>
        <v>45079</v>
      </c>
      <c r="P329" s="41">
        <f t="shared" si="29"/>
        <v>45104</v>
      </c>
      <c r="Q329" s="64" t="s">
        <v>307</v>
      </c>
      <c r="R329" s="65" t="s">
        <v>71</v>
      </c>
    </row>
    <row r="330" spans="1:18">
      <c r="A330" t="s">
        <v>353</v>
      </c>
      <c r="B330" s="21">
        <v>45089</v>
      </c>
      <c r="C330" s="31" t="s">
        <v>344</v>
      </c>
      <c r="D330" s="6">
        <v>2</v>
      </c>
      <c r="E330">
        <v>90</v>
      </c>
      <c r="F330" t="s">
        <v>42</v>
      </c>
      <c r="K330" s="24">
        <v>10</v>
      </c>
      <c r="L330" s="24">
        <v>11</v>
      </c>
      <c r="N330" s="39">
        <f>ROUND((K330+L330)/2,0)</f>
        <v>11</v>
      </c>
      <c r="O330" s="40">
        <f t="shared" si="28"/>
        <v>45079</v>
      </c>
      <c r="P330" s="41">
        <f t="shared" si="29"/>
        <v>45104</v>
      </c>
      <c r="Q330" s="64" t="s">
        <v>141</v>
      </c>
      <c r="R330" s="65" t="s">
        <v>57</v>
      </c>
    </row>
    <row r="331" spans="1:19">
      <c r="A331" t="s">
        <v>387</v>
      </c>
      <c r="B331" s="21">
        <v>45092</v>
      </c>
      <c r="C331" s="31" t="s">
        <v>356</v>
      </c>
      <c r="D331" s="6">
        <v>4</v>
      </c>
      <c r="H331">
        <v>17</v>
      </c>
      <c r="I331">
        <v>18</v>
      </c>
      <c r="J331" s="7">
        <v>19</v>
      </c>
      <c r="K331" s="24">
        <v>13</v>
      </c>
      <c r="L331" s="24">
        <v>14</v>
      </c>
      <c r="M331" s="7">
        <v>14</v>
      </c>
      <c r="N331" s="39">
        <f>ROUND((K331+L331+M331)/3,0)</f>
        <v>14</v>
      </c>
      <c r="O331" s="40">
        <f t="shared" si="28"/>
        <v>45079</v>
      </c>
      <c r="P331" s="41">
        <f t="shared" si="29"/>
        <v>45104</v>
      </c>
      <c r="Q331" s="64" t="s">
        <v>130</v>
      </c>
      <c r="R331" s="65" t="s">
        <v>57</v>
      </c>
      <c r="S331" s="71" t="s">
        <v>639</v>
      </c>
    </row>
    <row r="332" spans="1:18">
      <c r="A332" t="s">
        <v>536</v>
      </c>
      <c r="B332" s="21">
        <v>45091</v>
      </c>
      <c r="C332" s="31" t="s">
        <v>529</v>
      </c>
      <c r="D332" s="6">
        <v>5</v>
      </c>
      <c r="E332">
        <v>90</v>
      </c>
      <c r="H332">
        <v>26</v>
      </c>
      <c r="I332">
        <v>21</v>
      </c>
      <c r="K332" s="24">
        <v>10</v>
      </c>
      <c r="L332" s="24">
        <v>15</v>
      </c>
      <c r="M332" s="7">
        <v>15</v>
      </c>
      <c r="N332" s="39">
        <f>ROUND((K332+L332+M332)/3,0)</f>
        <v>13</v>
      </c>
      <c r="O332" s="40">
        <f t="shared" si="28"/>
        <v>45079</v>
      </c>
      <c r="P332" s="41">
        <f t="shared" si="29"/>
        <v>45104</v>
      </c>
      <c r="Q332" s="64" t="s">
        <v>537</v>
      </c>
      <c r="R332" s="65" t="s">
        <v>57</v>
      </c>
    </row>
    <row r="333" spans="1:19">
      <c r="A333" t="s">
        <v>559</v>
      </c>
      <c r="B333" s="21">
        <v>45088</v>
      </c>
      <c r="C333" s="31" t="s">
        <v>555</v>
      </c>
      <c r="D333" s="6">
        <v>5</v>
      </c>
      <c r="E333" t="s">
        <v>42</v>
      </c>
      <c r="F333">
        <v>90</v>
      </c>
      <c r="G333" s="7">
        <v>90</v>
      </c>
      <c r="K333" s="24">
        <v>11</v>
      </c>
      <c r="L333" s="24">
        <v>10</v>
      </c>
      <c r="M333" s="7">
        <v>10</v>
      </c>
      <c r="N333" s="39">
        <f>ROUND((K333+L333+M333)/3,0)</f>
        <v>10</v>
      </c>
      <c r="O333" s="40">
        <f t="shared" si="28"/>
        <v>45079</v>
      </c>
      <c r="P333" s="41">
        <f t="shared" si="29"/>
        <v>45104</v>
      </c>
      <c r="Q333" s="64" t="s">
        <v>337</v>
      </c>
      <c r="R333" s="65" t="s">
        <v>57</v>
      </c>
      <c r="S333" s="71" t="s">
        <v>639</v>
      </c>
    </row>
    <row r="334" spans="1:19">
      <c r="A334" t="s">
        <v>581</v>
      </c>
      <c r="B334" s="21">
        <v>45091</v>
      </c>
      <c r="C334" s="66" t="s">
        <v>582</v>
      </c>
      <c r="D334" s="6">
        <v>4</v>
      </c>
      <c r="H334">
        <v>17</v>
      </c>
      <c r="I334">
        <v>16</v>
      </c>
      <c r="J334" s="7">
        <v>15</v>
      </c>
      <c r="K334" s="24">
        <v>13</v>
      </c>
      <c r="L334" s="24">
        <v>13</v>
      </c>
      <c r="M334" s="7">
        <v>13</v>
      </c>
      <c r="N334" s="8">
        <f>ROUND((K334+L334+M334)/3,0)</f>
        <v>13</v>
      </c>
      <c r="O334" s="40">
        <f t="shared" si="28"/>
        <v>45079</v>
      </c>
      <c r="P334" s="41">
        <f t="shared" si="29"/>
        <v>45104</v>
      </c>
      <c r="Q334" s="64" t="s">
        <v>583</v>
      </c>
      <c r="R334" s="65" t="s">
        <v>67</v>
      </c>
      <c r="S334" s="71" t="s">
        <v>639</v>
      </c>
    </row>
    <row r="335" spans="1:18">
      <c r="A335" t="s">
        <v>210</v>
      </c>
      <c r="B335" s="21">
        <v>45091</v>
      </c>
      <c r="C335" s="52" t="s">
        <v>161</v>
      </c>
      <c r="D335" s="6">
        <v>5</v>
      </c>
      <c r="E335">
        <v>90</v>
      </c>
      <c r="F335" t="s">
        <v>42</v>
      </c>
      <c r="J335" s="7">
        <v>20</v>
      </c>
      <c r="K335" s="24">
        <v>10</v>
      </c>
      <c r="L335" s="24">
        <v>11</v>
      </c>
      <c r="M335" s="7">
        <v>14</v>
      </c>
      <c r="N335" s="39">
        <f>ROUND((K335+L335+M335)/3,0)</f>
        <v>12</v>
      </c>
      <c r="O335" s="40">
        <f t="shared" si="28"/>
        <v>45080</v>
      </c>
      <c r="P335" s="41">
        <f t="shared" si="29"/>
        <v>45105</v>
      </c>
      <c r="Q335" s="64" t="s">
        <v>211</v>
      </c>
      <c r="R335" s="65" t="s">
        <v>57</v>
      </c>
    </row>
    <row r="336" spans="1:18">
      <c r="A336" t="s">
        <v>224</v>
      </c>
      <c r="B336" s="21">
        <v>45088</v>
      </c>
      <c r="C336" s="31" t="s">
        <v>222</v>
      </c>
      <c r="D336" s="6">
        <v>5</v>
      </c>
      <c r="E336">
        <v>45</v>
      </c>
      <c r="F336">
        <v>90</v>
      </c>
      <c r="G336" s="7">
        <v>60</v>
      </c>
      <c r="H336" t="s">
        <v>42</v>
      </c>
      <c r="K336" s="24">
        <v>6</v>
      </c>
      <c r="L336" s="24">
        <v>10</v>
      </c>
      <c r="M336" s="7">
        <v>7</v>
      </c>
      <c r="N336" s="39">
        <f>ROUND((K336+L336+M336+11)/4,0)</f>
        <v>9</v>
      </c>
      <c r="O336" s="40">
        <f t="shared" si="28"/>
        <v>45080</v>
      </c>
      <c r="P336" s="41">
        <f t="shared" si="29"/>
        <v>45105</v>
      </c>
      <c r="Q336" s="64" t="s">
        <v>83</v>
      </c>
      <c r="R336" s="65" t="s">
        <v>57</v>
      </c>
    </row>
    <row r="337" spans="1:19">
      <c r="A337" t="s">
        <v>310</v>
      </c>
      <c r="B337" s="21">
        <v>45089</v>
      </c>
      <c r="C337" s="31" t="s">
        <v>305</v>
      </c>
      <c r="D337" s="6">
        <v>6</v>
      </c>
      <c r="E337">
        <v>90</v>
      </c>
      <c r="F337">
        <v>90</v>
      </c>
      <c r="G337" s="7">
        <v>90</v>
      </c>
      <c r="K337" s="24">
        <v>10</v>
      </c>
      <c r="L337" s="24">
        <v>10</v>
      </c>
      <c r="M337" s="7">
        <v>10</v>
      </c>
      <c r="N337" s="39">
        <f t="shared" ref="N337:N363" si="30">ROUND((K337+L337+M337)/3,0)</f>
        <v>10</v>
      </c>
      <c r="O337" s="40">
        <f t="shared" si="28"/>
        <v>45080</v>
      </c>
      <c r="P337" s="41">
        <f t="shared" si="29"/>
        <v>45105</v>
      </c>
      <c r="Q337" s="78" t="s">
        <v>311</v>
      </c>
      <c r="R337" s="65" t="s">
        <v>67</v>
      </c>
      <c r="S337" s="77"/>
    </row>
    <row r="338" spans="1:18">
      <c r="A338" t="s">
        <v>315</v>
      </c>
      <c r="B338" s="21">
        <v>45089</v>
      </c>
      <c r="C338" s="31" t="s">
        <v>305</v>
      </c>
      <c r="D338" s="6">
        <v>4</v>
      </c>
      <c r="E338">
        <v>90</v>
      </c>
      <c r="F338" t="s">
        <v>42</v>
      </c>
      <c r="G338" s="7">
        <v>90</v>
      </c>
      <c r="K338" s="24">
        <v>10</v>
      </c>
      <c r="L338" s="24">
        <v>11</v>
      </c>
      <c r="M338" s="7">
        <v>10</v>
      </c>
      <c r="N338" s="39">
        <f t="shared" si="30"/>
        <v>10</v>
      </c>
      <c r="O338" s="40">
        <f t="shared" si="28"/>
        <v>45080</v>
      </c>
      <c r="P338" s="41">
        <f t="shared" si="29"/>
        <v>45105</v>
      </c>
      <c r="Q338" s="64" t="s">
        <v>88</v>
      </c>
      <c r="R338" s="65" t="s">
        <v>71</v>
      </c>
    </row>
    <row r="339" spans="1:18">
      <c r="A339" t="s">
        <v>327</v>
      </c>
      <c r="B339" s="21">
        <v>45089</v>
      </c>
      <c r="C339" s="31" t="s">
        <v>305</v>
      </c>
      <c r="D339" s="6">
        <v>5</v>
      </c>
      <c r="E339">
        <v>90</v>
      </c>
      <c r="F339">
        <v>90</v>
      </c>
      <c r="G339" s="7">
        <v>90</v>
      </c>
      <c r="K339" s="24">
        <v>10</v>
      </c>
      <c r="L339" s="24">
        <v>10</v>
      </c>
      <c r="M339" s="7">
        <v>10</v>
      </c>
      <c r="N339" s="39">
        <f t="shared" si="30"/>
        <v>10</v>
      </c>
      <c r="O339" s="40">
        <f t="shared" si="28"/>
        <v>45080</v>
      </c>
      <c r="P339" s="41">
        <f t="shared" si="29"/>
        <v>45105</v>
      </c>
      <c r="Q339" s="64" t="s">
        <v>321</v>
      </c>
      <c r="R339" s="65" t="s">
        <v>67</v>
      </c>
    </row>
    <row r="340" spans="1:18">
      <c r="A340" t="s">
        <v>346</v>
      </c>
      <c r="B340" s="21">
        <v>45089</v>
      </c>
      <c r="C340" s="31" t="s">
        <v>344</v>
      </c>
      <c r="D340" s="6">
        <v>4</v>
      </c>
      <c r="E340">
        <v>90</v>
      </c>
      <c r="F340">
        <v>90</v>
      </c>
      <c r="G340" s="7">
        <v>90</v>
      </c>
      <c r="K340" s="24">
        <v>10</v>
      </c>
      <c r="L340" s="24">
        <v>10</v>
      </c>
      <c r="M340" s="7">
        <v>10</v>
      </c>
      <c r="N340" s="39">
        <f t="shared" si="30"/>
        <v>10</v>
      </c>
      <c r="O340" s="40">
        <f t="shared" si="28"/>
        <v>45080</v>
      </c>
      <c r="P340" s="41">
        <f t="shared" si="29"/>
        <v>45105</v>
      </c>
      <c r="Q340" s="64" t="s">
        <v>141</v>
      </c>
      <c r="R340" s="65" t="s">
        <v>71</v>
      </c>
    </row>
    <row r="341" ht="28.8" spans="1:19">
      <c r="A341" t="s">
        <v>492</v>
      </c>
      <c r="B341" s="21">
        <v>45091</v>
      </c>
      <c r="C341" s="52" t="s">
        <v>489</v>
      </c>
      <c r="D341" s="6">
        <v>5</v>
      </c>
      <c r="E341" t="s">
        <v>42</v>
      </c>
      <c r="F341" t="s">
        <v>42</v>
      </c>
      <c r="J341" s="7">
        <v>18</v>
      </c>
      <c r="K341" s="24">
        <v>11</v>
      </c>
      <c r="L341" s="24">
        <v>11</v>
      </c>
      <c r="M341" s="7">
        <v>14</v>
      </c>
      <c r="N341" s="39">
        <f t="shared" si="30"/>
        <v>12</v>
      </c>
      <c r="O341" s="40">
        <f t="shared" si="28"/>
        <v>45080</v>
      </c>
      <c r="P341" s="41">
        <f t="shared" si="29"/>
        <v>45105</v>
      </c>
      <c r="Q341" s="81" t="s">
        <v>493</v>
      </c>
      <c r="R341" s="65" t="s">
        <v>67</v>
      </c>
      <c r="S341" s="79" t="s">
        <v>633</v>
      </c>
    </row>
    <row r="342" spans="1:18">
      <c r="A342" t="s">
        <v>494</v>
      </c>
      <c r="B342" s="21">
        <v>45091</v>
      </c>
      <c r="C342" s="52" t="s">
        <v>489</v>
      </c>
      <c r="D342" s="6">
        <v>5</v>
      </c>
      <c r="E342" t="s">
        <v>42</v>
      </c>
      <c r="F342" t="s">
        <v>42</v>
      </c>
      <c r="J342" s="7">
        <v>15</v>
      </c>
      <c r="K342" s="24">
        <v>11</v>
      </c>
      <c r="L342" s="24">
        <v>11</v>
      </c>
      <c r="M342" s="7">
        <v>13</v>
      </c>
      <c r="N342" s="39">
        <f t="shared" si="30"/>
        <v>12</v>
      </c>
      <c r="O342" s="40">
        <f t="shared" si="28"/>
        <v>45080</v>
      </c>
      <c r="P342" s="41">
        <f t="shared" si="29"/>
        <v>45105</v>
      </c>
      <c r="Q342" s="64" t="s">
        <v>80</v>
      </c>
      <c r="R342" s="65" t="s">
        <v>67</v>
      </c>
    </row>
    <row r="343" spans="1:18">
      <c r="A343" t="s">
        <v>503</v>
      </c>
      <c r="B343" s="21">
        <v>45091</v>
      </c>
      <c r="C343" s="52" t="s">
        <v>489</v>
      </c>
      <c r="D343" s="6">
        <v>4</v>
      </c>
      <c r="E343">
        <v>90</v>
      </c>
      <c r="F343">
        <v>90</v>
      </c>
      <c r="J343" s="7">
        <v>25</v>
      </c>
      <c r="K343" s="24">
        <v>10</v>
      </c>
      <c r="L343" s="24">
        <v>10</v>
      </c>
      <c r="M343" s="7">
        <v>16</v>
      </c>
      <c r="N343" s="39">
        <f t="shared" si="30"/>
        <v>12</v>
      </c>
      <c r="O343" s="40">
        <f t="shared" si="28"/>
        <v>45080</v>
      </c>
      <c r="P343" s="41">
        <f t="shared" si="29"/>
        <v>45105</v>
      </c>
      <c r="Q343" s="64" t="s">
        <v>121</v>
      </c>
      <c r="R343" s="65" t="s">
        <v>71</v>
      </c>
    </row>
    <row r="344" spans="1:18">
      <c r="A344" t="s">
        <v>108</v>
      </c>
      <c r="B344" s="21">
        <v>45091</v>
      </c>
      <c r="C344" s="31" t="s">
        <v>103</v>
      </c>
      <c r="D344" s="6">
        <v>4</v>
      </c>
      <c r="E344">
        <v>90</v>
      </c>
      <c r="F344" t="s">
        <v>42</v>
      </c>
      <c r="G344" s="7" t="s">
        <v>42</v>
      </c>
      <c r="K344" s="24">
        <v>10</v>
      </c>
      <c r="L344" s="24">
        <v>11</v>
      </c>
      <c r="M344" s="7">
        <v>11</v>
      </c>
      <c r="N344" s="39">
        <f t="shared" si="30"/>
        <v>11</v>
      </c>
      <c r="O344" s="40">
        <f t="shared" si="28"/>
        <v>45081</v>
      </c>
      <c r="P344" s="41">
        <f t="shared" si="29"/>
        <v>45106</v>
      </c>
      <c r="Q344" s="64" t="s">
        <v>109</v>
      </c>
      <c r="R344" s="65" t="s">
        <v>57</v>
      </c>
    </row>
    <row r="345" spans="1:18">
      <c r="A345" t="s">
        <v>245</v>
      </c>
      <c r="B345" s="21">
        <v>45092</v>
      </c>
      <c r="C345" s="52" t="s">
        <v>231</v>
      </c>
      <c r="D345" s="6">
        <v>4</v>
      </c>
      <c r="E345" t="s">
        <v>42</v>
      </c>
      <c r="F345">
        <v>90</v>
      </c>
      <c r="J345" s="7">
        <v>20</v>
      </c>
      <c r="K345" s="24">
        <v>11</v>
      </c>
      <c r="L345" s="24">
        <v>10</v>
      </c>
      <c r="M345" s="7">
        <v>14</v>
      </c>
      <c r="N345" s="39">
        <f t="shared" si="30"/>
        <v>12</v>
      </c>
      <c r="O345" s="40">
        <f t="shared" si="28"/>
        <v>45081</v>
      </c>
      <c r="P345" s="41">
        <f t="shared" si="29"/>
        <v>45106</v>
      </c>
      <c r="Q345" s="64" t="s">
        <v>176</v>
      </c>
      <c r="R345" s="65" t="s">
        <v>71</v>
      </c>
    </row>
    <row r="346" spans="1:18">
      <c r="A346" t="s">
        <v>268</v>
      </c>
      <c r="B346" s="21">
        <v>45092</v>
      </c>
      <c r="C346" s="52" t="s">
        <v>231</v>
      </c>
      <c r="D346" s="6">
        <v>3</v>
      </c>
      <c r="E346">
        <v>90</v>
      </c>
      <c r="G346" s="7" t="s">
        <v>42</v>
      </c>
      <c r="I346">
        <v>20</v>
      </c>
      <c r="K346" s="24">
        <v>10</v>
      </c>
      <c r="L346" s="24">
        <v>11</v>
      </c>
      <c r="M346" s="7">
        <v>14</v>
      </c>
      <c r="N346" s="39">
        <f t="shared" si="30"/>
        <v>12</v>
      </c>
      <c r="O346" s="40">
        <f t="shared" si="28"/>
        <v>45081</v>
      </c>
      <c r="P346" s="41">
        <f t="shared" si="29"/>
        <v>45106</v>
      </c>
      <c r="Q346" s="64" t="s">
        <v>269</v>
      </c>
      <c r="R346" s="65" t="s">
        <v>57</v>
      </c>
    </row>
    <row r="347" spans="1:18">
      <c r="A347" t="s">
        <v>388</v>
      </c>
      <c r="B347" s="21">
        <v>45092</v>
      </c>
      <c r="C347" s="31" t="s">
        <v>356</v>
      </c>
      <c r="D347" s="6">
        <v>3</v>
      </c>
      <c r="H347">
        <v>20</v>
      </c>
      <c r="I347" t="s">
        <v>42</v>
      </c>
      <c r="J347" s="7" t="s">
        <v>42</v>
      </c>
      <c r="K347" s="24">
        <v>14</v>
      </c>
      <c r="L347" s="24">
        <v>11</v>
      </c>
      <c r="M347" s="7">
        <v>11</v>
      </c>
      <c r="N347" s="39">
        <f t="shared" si="30"/>
        <v>12</v>
      </c>
      <c r="O347" s="40">
        <f t="shared" si="28"/>
        <v>45081</v>
      </c>
      <c r="P347" s="41">
        <f t="shared" si="29"/>
        <v>45106</v>
      </c>
      <c r="Q347" s="64" t="s">
        <v>112</v>
      </c>
      <c r="R347" s="65" t="s">
        <v>71</v>
      </c>
    </row>
    <row r="348" spans="1:18">
      <c r="A348" t="s">
        <v>526</v>
      </c>
      <c r="B348" s="21">
        <v>45088</v>
      </c>
      <c r="C348" s="52" t="s">
        <v>523</v>
      </c>
      <c r="D348" s="6">
        <v>4</v>
      </c>
      <c r="H348" t="s">
        <v>39</v>
      </c>
      <c r="K348" s="24">
        <v>24</v>
      </c>
      <c r="L348" s="24"/>
      <c r="N348" s="39">
        <f t="shared" si="30"/>
        <v>8</v>
      </c>
      <c r="O348" s="40">
        <f t="shared" si="28"/>
        <v>45081</v>
      </c>
      <c r="P348" s="41">
        <f t="shared" si="29"/>
        <v>45106</v>
      </c>
      <c r="Q348" s="64" t="s">
        <v>109</v>
      </c>
      <c r="R348" s="65" t="s">
        <v>71</v>
      </c>
    </row>
    <row r="349" spans="1:18">
      <c r="A349" t="s">
        <v>63</v>
      </c>
      <c r="B349" s="21">
        <v>45088</v>
      </c>
      <c r="C349" s="25" t="s">
        <v>55</v>
      </c>
      <c r="D349" s="6">
        <v>5</v>
      </c>
      <c r="E349">
        <v>60</v>
      </c>
      <c r="F349">
        <v>60</v>
      </c>
      <c r="G349" s="7">
        <v>60</v>
      </c>
      <c r="K349" s="24">
        <v>7</v>
      </c>
      <c r="L349" s="24">
        <v>7</v>
      </c>
      <c r="M349" s="7">
        <v>7</v>
      </c>
      <c r="N349" s="39">
        <f t="shared" si="30"/>
        <v>7</v>
      </c>
      <c r="O349" s="40">
        <f t="shared" si="28"/>
        <v>45082</v>
      </c>
      <c r="P349" s="41">
        <f t="shared" si="29"/>
        <v>45107</v>
      </c>
      <c r="Q349" s="64" t="s">
        <v>64</v>
      </c>
      <c r="R349" s="65" t="s">
        <v>57</v>
      </c>
    </row>
    <row r="350" spans="1:18">
      <c r="A350" t="s">
        <v>143</v>
      </c>
      <c r="B350" s="21">
        <v>45091</v>
      </c>
      <c r="C350" s="31" t="s">
        <v>103</v>
      </c>
      <c r="D350" s="6">
        <v>5</v>
      </c>
      <c r="E350">
        <v>90</v>
      </c>
      <c r="F350">
        <v>90</v>
      </c>
      <c r="G350" s="7">
        <v>90</v>
      </c>
      <c r="K350" s="24">
        <v>10</v>
      </c>
      <c r="L350" s="24">
        <v>10</v>
      </c>
      <c r="M350" s="7">
        <v>10</v>
      </c>
      <c r="N350" s="39">
        <f t="shared" si="30"/>
        <v>10</v>
      </c>
      <c r="O350" s="40">
        <f t="shared" si="28"/>
        <v>45082</v>
      </c>
      <c r="P350" s="41">
        <f t="shared" si="29"/>
        <v>45107</v>
      </c>
      <c r="Q350" s="64" t="s">
        <v>144</v>
      </c>
      <c r="R350" s="65" t="s">
        <v>71</v>
      </c>
    </row>
    <row r="351" spans="1:18">
      <c r="A351" t="s">
        <v>177</v>
      </c>
      <c r="B351" s="21">
        <v>45091</v>
      </c>
      <c r="C351" s="52" t="s">
        <v>161</v>
      </c>
      <c r="D351" s="6">
        <v>4</v>
      </c>
      <c r="E351">
        <v>90</v>
      </c>
      <c r="F351">
        <v>90</v>
      </c>
      <c r="G351" s="7">
        <v>90</v>
      </c>
      <c r="K351" s="24">
        <v>10</v>
      </c>
      <c r="L351" s="24">
        <v>10</v>
      </c>
      <c r="M351" s="7">
        <v>10</v>
      </c>
      <c r="N351" s="39">
        <f t="shared" si="30"/>
        <v>10</v>
      </c>
      <c r="O351" s="40">
        <f t="shared" si="28"/>
        <v>45082</v>
      </c>
      <c r="P351" s="41">
        <f t="shared" si="29"/>
        <v>45107</v>
      </c>
      <c r="Q351" s="64" t="s">
        <v>73</v>
      </c>
      <c r="R351" s="65" t="s">
        <v>57</v>
      </c>
    </row>
    <row r="352" spans="1:18">
      <c r="A352" t="s">
        <v>206</v>
      </c>
      <c r="B352" s="21">
        <v>45091</v>
      </c>
      <c r="C352" s="52" t="s">
        <v>161</v>
      </c>
      <c r="D352" s="6">
        <v>5</v>
      </c>
      <c r="E352">
        <v>90</v>
      </c>
      <c r="F352">
        <v>90</v>
      </c>
      <c r="G352" s="7">
        <v>90</v>
      </c>
      <c r="K352" s="24">
        <v>10</v>
      </c>
      <c r="L352" s="24">
        <v>10</v>
      </c>
      <c r="M352" s="7">
        <v>10</v>
      </c>
      <c r="N352" s="39">
        <f t="shared" si="30"/>
        <v>10</v>
      </c>
      <c r="O352" s="40">
        <f t="shared" si="28"/>
        <v>45082</v>
      </c>
      <c r="P352" s="41">
        <f t="shared" si="29"/>
        <v>45107</v>
      </c>
      <c r="Q352" s="64" t="s">
        <v>207</v>
      </c>
      <c r="R352" s="65" t="s">
        <v>57</v>
      </c>
    </row>
    <row r="353" spans="1:18">
      <c r="A353" t="s">
        <v>417</v>
      </c>
      <c r="B353" s="21">
        <v>45092</v>
      </c>
      <c r="C353" s="52" t="s">
        <v>390</v>
      </c>
      <c r="D353" s="6">
        <v>3</v>
      </c>
      <c r="E353">
        <v>90</v>
      </c>
      <c r="F353">
        <v>90</v>
      </c>
      <c r="J353" s="7">
        <v>16</v>
      </c>
      <c r="K353" s="24">
        <v>10</v>
      </c>
      <c r="L353" s="24">
        <v>10</v>
      </c>
      <c r="M353" s="7">
        <v>13</v>
      </c>
      <c r="N353" s="39">
        <f t="shared" si="30"/>
        <v>11</v>
      </c>
      <c r="O353" s="40">
        <f t="shared" si="28"/>
        <v>45082</v>
      </c>
      <c r="P353" s="41">
        <f t="shared" si="29"/>
        <v>45107</v>
      </c>
      <c r="Q353" s="64" t="s">
        <v>128</v>
      </c>
      <c r="R353" s="65" t="s">
        <v>71</v>
      </c>
    </row>
    <row r="354" spans="1:18">
      <c r="A354" s="63" t="s">
        <v>433</v>
      </c>
      <c r="B354" s="21">
        <v>45091</v>
      </c>
      <c r="C354" s="31" t="s">
        <v>431</v>
      </c>
      <c r="D354" s="6">
        <v>4</v>
      </c>
      <c r="E354">
        <v>90</v>
      </c>
      <c r="F354" t="s">
        <v>42</v>
      </c>
      <c r="G354" s="7">
        <v>90</v>
      </c>
      <c r="K354" s="24">
        <v>10</v>
      </c>
      <c r="L354" s="24">
        <v>11</v>
      </c>
      <c r="M354" s="7">
        <v>10</v>
      </c>
      <c r="N354" s="39">
        <f t="shared" si="30"/>
        <v>10</v>
      </c>
      <c r="O354" s="40">
        <f t="shared" si="28"/>
        <v>45082</v>
      </c>
      <c r="P354" s="41">
        <f t="shared" si="29"/>
        <v>45107</v>
      </c>
      <c r="Q354" s="64" t="s">
        <v>434</v>
      </c>
      <c r="R354" s="65" t="s">
        <v>57</v>
      </c>
    </row>
    <row r="355" spans="1:18">
      <c r="A355" s="63" t="s">
        <v>470</v>
      </c>
      <c r="B355" s="21">
        <v>45091</v>
      </c>
      <c r="C355" s="31" t="s">
        <v>431</v>
      </c>
      <c r="D355" s="6">
        <v>4</v>
      </c>
      <c r="E355">
        <v>90</v>
      </c>
      <c r="F355">
        <v>90</v>
      </c>
      <c r="G355" s="7">
        <v>90</v>
      </c>
      <c r="K355" s="24">
        <v>10</v>
      </c>
      <c r="L355" s="24">
        <v>10</v>
      </c>
      <c r="M355" s="7">
        <v>10</v>
      </c>
      <c r="N355" s="39">
        <f t="shared" si="30"/>
        <v>10</v>
      </c>
      <c r="O355" s="40">
        <f t="shared" si="28"/>
        <v>45082</v>
      </c>
      <c r="P355" s="41">
        <f t="shared" si="29"/>
        <v>45107</v>
      </c>
      <c r="Q355" s="64" t="s">
        <v>73</v>
      </c>
      <c r="R355" s="65" t="s">
        <v>57</v>
      </c>
    </row>
    <row r="356" spans="1:18">
      <c r="A356" s="63" t="s">
        <v>474</v>
      </c>
      <c r="B356" s="21">
        <v>45091</v>
      </c>
      <c r="C356" s="31" t="s">
        <v>431</v>
      </c>
      <c r="D356" s="6">
        <v>4</v>
      </c>
      <c r="E356" t="s">
        <v>42</v>
      </c>
      <c r="F356">
        <v>90</v>
      </c>
      <c r="G356" s="7">
        <v>90</v>
      </c>
      <c r="K356" s="24">
        <v>11</v>
      </c>
      <c r="L356" s="24">
        <v>10</v>
      </c>
      <c r="M356" s="7">
        <v>10</v>
      </c>
      <c r="N356" s="39">
        <f t="shared" si="30"/>
        <v>10</v>
      </c>
      <c r="O356" s="40">
        <f t="shared" si="28"/>
        <v>45082</v>
      </c>
      <c r="P356" s="41">
        <f t="shared" si="29"/>
        <v>45107</v>
      </c>
      <c r="Q356" s="64" t="s">
        <v>112</v>
      </c>
      <c r="R356" s="65" t="s">
        <v>57</v>
      </c>
    </row>
    <row r="357" spans="1:18">
      <c r="A357" t="s">
        <v>490</v>
      </c>
      <c r="B357" s="21">
        <v>45091</v>
      </c>
      <c r="C357" s="52" t="s">
        <v>489</v>
      </c>
      <c r="D357" s="6">
        <v>3</v>
      </c>
      <c r="E357" t="s">
        <v>42</v>
      </c>
      <c r="F357">
        <v>90</v>
      </c>
      <c r="G357" s="7">
        <v>90</v>
      </c>
      <c r="K357" s="24">
        <v>11</v>
      </c>
      <c r="L357" s="24">
        <v>10</v>
      </c>
      <c r="M357" s="7">
        <v>10</v>
      </c>
      <c r="N357" s="39">
        <f t="shared" si="30"/>
        <v>10</v>
      </c>
      <c r="O357" s="40">
        <f t="shared" si="28"/>
        <v>45082</v>
      </c>
      <c r="P357" s="41">
        <f t="shared" si="29"/>
        <v>45107</v>
      </c>
      <c r="Q357" s="64" t="s">
        <v>491</v>
      </c>
      <c r="R357" s="65" t="s">
        <v>57</v>
      </c>
    </row>
    <row r="358" spans="1:18">
      <c r="A358" t="s">
        <v>519</v>
      </c>
      <c r="B358" s="21">
        <v>45091</v>
      </c>
      <c r="C358" s="52" t="s">
        <v>489</v>
      </c>
      <c r="D358" s="6">
        <v>5</v>
      </c>
      <c r="E358">
        <v>90</v>
      </c>
      <c r="F358">
        <v>90</v>
      </c>
      <c r="G358" s="7">
        <v>90</v>
      </c>
      <c r="K358" s="24">
        <v>10</v>
      </c>
      <c r="L358" s="24">
        <v>10</v>
      </c>
      <c r="M358" s="7">
        <v>10</v>
      </c>
      <c r="N358" s="39">
        <f t="shared" si="30"/>
        <v>10</v>
      </c>
      <c r="O358" s="40">
        <f t="shared" si="28"/>
        <v>45082</v>
      </c>
      <c r="P358" s="41">
        <f t="shared" si="29"/>
        <v>45107</v>
      </c>
      <c r="Q358" s="64" t="s">
        <v>88</v>
      </c>
      <c r="R358" s="65" t="s">
        <v>71</v>
      </c>
    </row>
    <row r="359" spans="1:18">
      <c r="A359" t="s">
        <v>579</v>
      </c>
      <c r="B359" s="21">
        <v>45088</v>
      </c>
      <c r="C359" s="31" t="s">
        <v>575</v>
      </c>
      <c r="D359" s="6">
        <v>4</v>
      </c>
      <c r="E359">
        <v>45</v>
      </c>
      <c r="F359">
        <v>60</v>
      </c>
      <c r="G359" s="7">
        <v>70</v>
      </c>
      <c r="K359" s="24">
        <v>6</v>
      </c>
      <c r="L359" s="24">
        <v>7</v>
      </c>
      <c r="M359" s="7">
        <v>8</v>
      </c>
      <c r="N359" s="39">
        <f t="shared" si="30"/>
        <v>7</v>
      </c>
      <c r="O359" s="40">
        <f t="shared" si="28"/>
        <v>45082</v>
      </c>
      <c r="P359" s="41">
        <f t="shared" si="29"/>
        <v>45107</v>
      </c>
      <c r="Q359" s="64" t="s">
        <v>532</v>
      </c>
      <c r="R359" s="65" t="s">
        <v>57</v>
      </c>
    </row>
    <row r="360" spans="1:18">
      <c r="A360" t="s">
        <v>217</v>
      </c>
      <c r="B360" s="21">
        <v>45091</v>
      </c>
      <c r="C360" s="52" t="s">
        <v>161</v>
      </c>
      <c r="D360" s="6">
        <v>5</v>
      </c>
      <c r="E360">
        <v>90</v>
      </c>
      <c r="F360">
        <v>60</v>
      </c>
      <c r="G360" s="7">
        <v>90</v>
      </c>
      <c r="K360" s="24">
        <v>10</v>
      </c>
      <c r="L360" s="24">
        <v>7</v>
      </c>
      <c r="M360" s="7">
        <v>10</v>
      </c>
      <c r="N360" s="39">
        <f t="shared" si="30"/>
        <v>9</v>
      </c>
      <c r="O360" s="40">
        <f t="shared" si="28"/>
        <v>45083</v>
      </c>
      <c r="P360" s="41">
        <f t="shared" si="29"/>
        <v>45108</v>
      </c>
      <c r="Q360" s="64" t="s">
        <v>88</v>
      </c>
      <c r="R360" s="65" t="s">
        <v>71</v>
      </c>
    </row>
    <row r="361" spans="1:18">
      <c r="A361" t="s">
        <v>263</v>
      </c>
      <c r="B361" s="21">
        <v>45092</v>
      </c>
      <c r="C361" s="52" t="s">
        <v>231</v>
      </c>
      <c r="D361" s="6">
        <v>5</v>
      </c>
      <c r="E361">
        <v>90</v>
      </c>
      <c r="F361">
        <v>90</v>
      </c>
      <c r="G361" s="7">
        <v>90</v>
      </c>
      <c r="K361" s="24">
        <v>10</v>
      </c>
      <c r="L361" s="24">
        <v>10</v>
      </c>
      <c r="M361" s="7">
        <v>10</v>
      </c>
      <c r="N361" s="39">
        <f t="shared" si="30"/>
        <v>10</v>
      </c>
      <c r="O361" s="40">
        <f t="shared" si="28"/>
        <v>45083</v>
      </c>
      <c r="P361" s="41">
        <f t="shared" si="29"/>
        <v>45108</v>
      </c>
      <c r="Q361" s="64" t="s">
        <v>83</v>
      </c>
      <c r="R361" s="65" t="s">
        <v>57</v>
      </c>
    </row>
    <row r="362" spans="1:18">
      <c r="A362" t="s">
        <v>281</v>
      </c>
      <c r="B362" s="21">
        <v>45092</v>
      </c>
      <c r="C362" s="52" t="s">
        <v>231</v>
      </c>
      <c r="D362" s="6">
        <v>4</v>
      </c>
      <c r="E362" t="s">
        <v>42</v>
      </c>
      <c r="F362">
        <v>90</v>
      </c>
      <c r="G362" s="7">
        <v>90</v>
      </c>
      <c r="K362" s="24">
        <v>11</v>
      </c>
      <c r="L362" s="24">
        <v>10</v>
      </c>
      <c r="M362" s="7">
        <v>10</v>
      </c>
      <c r="N362" s="39">
        <f t="shared" si="30"/>
        <v>10</v>
      </c>
      <c r="O362" s="40">
        <f t="shared" si="28"/>
        <v>45083</v>
      </c>
      <c r="P362" s="41">
        <f t="shared" si="29"/>
        <v>45108</v>
      </c>
      <c r="Q362" s="64" t="s">
        <v>136</v>
      </c>
      <c r="R362" s="65" t="s">
        <v>57</v>
      </c>
    </row>
    <row r="363" spans="1:18">
      <c r="A363" t="s">
        <v>284</v>
      </c>
      <c r="B363" s="21">
        <v>45092</v>
      </c>
      <c r="C363" s="52" t="s">
        <v>231</v>
      </c>
      <c r="D363" s="6">
        <v>5</v>
      </c>
      <c r="E363">
        <v>90</v>
      </c>
      <c r="F363">
        <v>90</v>
      </c>
      <c r="G363" s="7">
        <v>90</v>
      </c>
      <c r="K363" s="24">
        <v>10</v>
      </c>
      <c r="L363" s="24">
        <v>10</v>
      </c>
      <c r="M363" s="7">
        <v>10</v>
      </c>
      <c r="N363" s="39">
        <f t="shared" si="30"/>
        <v>10</v>
      </c>
      <c r="O363" s="40">
        <f t="shared" si="28"/>
        <v>45083</v>
      </c>
      <c r="P363" s="41">
        <f t="shared" si="29"/>
        <v>45108</v>
      </c>
      <c r="Q363" s="64" t="s">
        <v>56</v>
      </c>
      <c r="R363" s="65" t="s">
        <v>57</v>
      </c>
    </row>
    <row r="364" spans="1:18">
      <c r="A364" t="s">
        <v>289</v>
      </c>
      <c r="B364" s="21">
        <v>45092</v>
      </c>
      <c r="C364" s="52" t="s">
        <v>231</v>
      </c>
      <c r="D364" s="6">
        <v>1</v>
      </c>
      <c r="E364">
        <v>90</v>
      </c>
      <c r="K364" s="24">
        <v>10</v>
      </c>
      <c r="L364" s="24"/>
      <c r="N364" s="39">
        <v>10</v>
      </c>
      <c r="O364" s="40">
        <f t="shared" si="28"/>
        <v>45083</v>
      </c>
      <c r="P364" s="41">
        <f t="shared" si="29"/>
        <v>45108</v>
      </c>
      <c r="Q364" s="64" t="s">
        <v>290</v>
      </c>
      <c r="R364" s="65" t="s">
        <v>71</v>
      </c>
    </row>
    <row r="365" spans="1:19">
      <c r="A365" t="s">
        <v>332</v>
      </c>
      <c r="B365" s="21">
        <v>45089</v>
      </c>
      <c r="C365" s="31" t="s">
        <v>305</v>
      </c>
      <c r="D365" s="6">
        <v>3</v>
      </c>
      <c r="E365">
        <v>20</v>
      </c>
      <c r="F365">
        <v>90</v>
      </c>
      <c r="G365" s="7">
        <v>90</v>
      </c>
      <c r="K365" s="24">
        <v>2</v>
      </c>
      <c r="L365" s="24">
        <v>10</v>
      </c>
      <c r="M365" s="7">
        <v>10</v>
      </c>
      <c r="N365" s="39">
        <f t="shared" ref="N365:N370" si="31">ROUND((K365+L365+M365)/3,0)</f>
        <v>7</v>
      </c>
      <c r="O365" s="40">
        <f t="shared" si="28"/>
        <v>45083</v>
      </c>
      <c r="P365" s="41">
        <f t="shared" si="29"/>
        <v>45108</v>
      </c>
      <c r="Q365" s="64" t="s">
        <v>235</v>
      </c>
      <c r="R365" s="65" t="s">
        <v>71</v>
      </c>
      <c r="S365" s="70" t="s">
        <v>635</v>
      </c>
    </row>
    <row r="366" spans="1:18">
      <c r="A366" t="s">
        <v>385</v>
      </c>
      <c r="B366" s="21">
        <v>45092</v>
      </c>
      <c r="C366" s="31" t="s">
        <v>356</v>
      </c>
      <c r="D366" s="6">
        <v>4</v>
      </c>
      <c r="E366">
        <v>90</v>
      </c>
      <c r="F366">
        <v>90</v>
      </c>
      <c r="G366" s="7">
        <v>90</v>
      </c>
      <c r="K366" s="24">
        <v>10</v>
      </c>
      <c r="L366" s="24">
        <v>10</v>
      </c>
      <c r="M366" s="7">
        <v>10</v>
      </c>
      <c r="N366" s="39">
        <f t="shared" si="31"/>
        <v>10</v>
      </c>
      <c r="O366" s="40">
        <f t="shared" si="28"/>
        <v>45083</v>
      </c>
      <c r="P366" s="41">
        <f t="shared" si="29"/>
        <v>45108</v>
      </c>
      <c r="Q366" s="64" t="s">
        <v>386</v>
      </c>
      <c r="R366" s="65" t="s">
        <v>57</v>
      </c>
    </row>
    <row r="367" spans="1:20">
      <c r="A367" t="s">
        <v>392</v>
      </c>
      <c r="B367" s="21">
        <v>45092</v>
      </c>
      <c r="C367" s="52" t="s">
        <v>390</v>
      </c>
      <c r="D367" s="6">
        <v>3</v>
      </c>
      <c r="E367">
        <v>90</v>
      </c>
      <c r="F367">
        <v>90</v>
      </c>
      <c r="G367" s="7">
        <v>90</v>
      </c>
      <c r="K367" s="24">
        <v>10</v>
      </c>
      <c r="L367" s="24">
        <v>10</v>
      </c>
      <c r="M367" s="7">
        <v>10</v>
      </c>
      <c r="N367" s="39">
        <f t="shared" si="31"/>
        <v>10</v>
      </c>
      <c r="O367" s="40">
        <f t="shared" si="28"/>
        <v>45083</v>
      </c>
      <c r="P367" s="41">
        <f t="shared" si="29"/>
        <v>45108</v>
      </c>
      <c r="Q367" s="64" t="s">
        <v>73</v>
      </c>
      <c r="R367" s="65" t="s">
        <v>71</v>
      </c>
      <c r="T367" s="94"/>
    </row>
    <row r="368" spans="1:18">
      <c r="A368" t="s">
        <v>400</v>
      </c>
      <c r="B368" s="21">
        <v>45092</v>
      </c>
      <c r="C368" s="52" t="s">
        <v>390</v>
      </c>
      <c r="D368" s="6">
        <v>3</v>
      </c>
      <c r="E368">
        <v>90</v>
      </c>
      <c r="F368">
        <v>90</v>
      </c>
      <c r="G368" s="7">
        <v>90</v>
      </c>
      <c r="K368" s="24">
        <v>10</v>
      </c>
      <c r="L368" s="24">
        <v>10</v>
      </c>
      <c r="M368" s="7">
        <v>10</v>
      </c>
      <c r="N368" s="39">
        <f t="shared" si="31"/>
        <v>10</v>
      </c>
      <c r="O368" s="40">
        <f t="shared" si="28"/>
        <v>45083</v>
      </c>
      <c r="P368" s="41">
        <f t="shared" si="29"/>
        <v>45108</v>
      </c>
      <c r="Q368" s="64" t="s">
        <v>73</v>
      </c>
      <c r="R368" s="65" t="s">
        <v>57</v>
      </c>
    </row>
    <row r="369" spans="1:18">
      <c r="A369" s="63" t="s">
        <v>444</v>
      </c>
      <c r="B369" s="21">
        <v>45091</v>
      </c>
      <c r="C369" s="31" t="s">
        <v>431</v>
      </c>
      <c r="D369" s="6">
        <v>5</v>
      </c>
      <c r="E369">
        <v>75</v>
      </c>
      <c r="F369">
        <v>90</v>
      </c>
      <c r="G369" s="7">
        <v>90</v>
      </c>
      <c r="K369" s="24">
        <v>8</v>
      </c>
      <c r="L369" s="24">
        <v>10</v>
      </c>
      <c r="M369" s="7">
        <v>10</v>
      </c>
      <c r="N369" s="39">
        <f t="shared" si="31"/>
        <v>9</v>
      </c>
      <c r="O369" s="40">
        <f t="shared" si="28"/>
        <v>45083</v>
      </c>
      <c r="P369" s="41">
        <f t="shared" si="29"/>
        <v>45108</v>
      </c>
      <c r="Q369" s="64" t="s">
        <v>445</v>
      </c>
      <c r="R369" s="65" t="s">
        <v>57</v>
      </c>
    </row>
    <row r="370" spans="1:18">
      <c r="A370" t="s">
        <v>535</v>
      </c>
      <c r="B370" s="21">
        <v>45091</v>
      </c>
      <c r="C370" s="31" t="s">
        <v>529</v>
      </c>
      <c r="D370" s="6">
        <v>4</v>
      </c>
      <c r="E370">
        <v>80</v>
      </c>
      <c r="F370">
        <v>90</v>
      </c>
      <c r="G370" s="7">
        <v>70</v>
      </c>
      <c r="K370" s="24">
        <v>9</v>
      </c>
      <c r="L370" s="24">
        <v>10</v>
      </c>
      <c r="M370" s="7">
        <v>8</v>
      </c>
      <c r="N370" s="39">
        <f t="shared" si="31"/>
        <v>9</v>
      </c>
      <c r="O370" s="40">
        <f t="shared" si="28"/>
        <v>45083</v>
      </c>
      <c r="P370" s="41">
        <f t="shared" si="29"/>
        <v>45108</v>
      </c>
      <c r="Q370" s="64" t="s">
        <v>198</v>
      </c>
      <c r="R370" s="65" t="s">
        <v>57</v>
      </c>
    </row>
    <row r="371" spans="1:18">
      <c r="A371" t="s">
        <v>111</v>
      </c>
      <c r="B371" s="21">
        <v>45091</v>
      </c>
      <c r="C371" s="31" t="s">
        <v>103</v>
      </c>
      <c r="D371" s="6">
        <v>2</v>
      </c>
      <c r="E371">
        <v>75</v>
      </c>
      <c r="F371">
        <v>75</v>
      </c>
      <c r="K371" s="24">
        <v>8</v>
      </c>
      <c r="L371" s="24">
        <v>8</v>
      </c>
      <c r="N371" s="39">
        <f>ROUND((K371+L371)/2,0)</f>
        <v>8</v>
      </c>
      <c r="O371" s="40">
        <f t="shared" si="28"/>
        <v>45084</v>
      </c>
      <c r="P371" s="41">
        <f t="shared" si="29"/>
        <v>45109</v>
      </c>
      <c r="Q371" s="64" t="s">
        <v>112</v>
      </c>
      <c r="R371" s="65" t="s">
        <v>71</v>
      </c>
    </row>
    <row r="372" spans="1:19">
      <c r="A372" t="s">
        <v>127</v>
      </c>
      <c r="B372" s="21">
        <v>45091</v>
      </c>
      <c r="C372" s="31" t="s">
        <v>103</v>
      </c>
      <c r="D372" s="6">
        <v>4</v>
      </c>
      <c r="E372">
        <v>60</v>
      </c>
      <c r="F372">
        <v>75</v>
      </c>
      <c r="G372" s="7">
        <v>75</v>
      </c>
      <c r="K372" s="24">
        <v>7</v>
      </c>
      <c r="L372" s="24">
        <v>8</v>
      </c>
      <c r="M372" s="7">
        <v>8</v>
      </c>
      <c r="N372" s="39">
        <f t="shared" ref="N372:N378" si="32">ROUND((K372+L372+M372)/3,0)</f>
        <v>8</v>
      </c>
      <c r="O372" s="40">
        <f t="shared" si="28"/>
        <v>45084</v>
      </c>
      <c r="P372" s="41">
        <f t="shared" si="29"/>
        <v>45109</v>
      </c>
      <c r="Q372" s="73" t="s">
        <v>128</v>
      </c>
      <c r="R372" s="74" t="s">
        <v>71</v>
      </c>
      <c r="S372" s="72"/>
    </row>
    <row r="373" spans="1:19">
      <c r="A373" t="s">
        <v>129</v>
      </c>
      <c r="B373" s="21">
        <v>45091</v>
      </c>
      <c r="C373" s="31" t="s">
        <v>103</v>
      </c>
      <c r="D373" s="6">
        <v>3</v>
      </c>
      <c r="E373">
        <v>75</v>
      </c>
      <c r="F373">
        <v>75</v>
      </c>
      <c r="G373" s="7">
        <v>75</v>
      </c>
      <c r="K373" s="24">
        <v>8</v>
      </c>
      <c r="L373" s="24">
        <v>8</v>
      </c>
      <c r="M373" s="7">
        <v>8</v>
      </c>
      <c r="N373" s="39">
        <f t="shared" si="32"/>
        <v>8</v>
      </c>
      <c r="O373" s="40">
        <f t="shared" si="28"/>
        <v>45084</v>
      </c>
      <c r="P373" s="41">
        <f t="shared" si="29"/>
        <v>45109</v>
      </c>
      <c r="Q373" s="73" t="s">
        <v>130</v>
      </c>
      <c r="R373" s="74" t="s">
        <v>57</v>
      </c>
      <c r="S373" s="72"/>
    </row>
    <row r="374" spans="1:18">
      <c r="A374" t="s">
        <v>218</v>
      </c>
      <c r="B374" s="21">
        <v>45091</v>
      </c>
      <c r="C374" s="52" t="s">
        <v>161</v>
      </c>
      <c r="D374" s="6">
        <v>4</v>
      </c>
      <c r="E374">
        <v>80</v>
      </c>
      <c r="F374">
        <v>60</v>
      </c>
      <c r="G374" s="7">
        <v>60</v>
      </c>
      <c r="K374" s="24">
        <v>9</v>
      </c>
      <c r="L374" s="24">
        <v>7</v>
      </c>
      <c r="M374" s="7">
        <v>7</v>
      </c>
      <c r="N374" s="39">
        <f t="shared" si="32"/>
        <v>8</v>
      </c>
      <c r="O374" s="40">
        <f t="shared" si="28"/>
        <v>45084</v>
      </c>
      <c r="P374" s="41">
        <f t="shared" si="29"/>
        <v>45109</v>
      </c>
      <c r="Q374" s="64" t="s">
        <v>88</v>
      </c>
      <c r="R374" s="65" t="s">
        <v>67</v>
      </c>
    </row>
    <row r="375" spans="1:20">
      <c r="A375" t="s">
        <v>279</v>
      </c>
      <c r="B375" s="21">
        <v>45092</v>
      </c>
      <c r="C375" s="52" t="s">
        <v>231</v>
      </c>
      <c r="D375" s="6">
        <v>3</v>
      </c>
      <c r="E375">
        <v>90</v>
      </c>
      <c r="F375">
        <v>60</v>
      </c>
      <c r="G375" s="7">
        <v>90</v>
      </c>
      <c r="K375" s="24">
        <v>10</v>
      </c>
      <c r="L375" s="24">
        <v>7</v>
      </c>
      <c r="M375" s="7">
        <v>10</v>
      </c>
      <c r="N375" s="39">
        <f t="shared" si="32"/>
        <v>9</v>
      </c>
      <c r="O375" s="40">
        <f t="shared" si="28"/>
        <v>45084</v>
      </c>
      <c r="P375" s="41">
        <f t="shared" si="29"/>
        <v>45109</v>
      </c>
      <c r="Q375" s="64" t="s">
        <v>261</v>
      </c>
      <c r="R375" s="65" t="s">
        <v>71</v>
      </c>
      <c r="T375" t="s">
        <v>578</v>
      </c>
    </row>
    <row r="376" spans="1:18">
      <c r="A376" t="s">
        <v>351</v>
      </c>
      <c r="B376" s="21">
        <v>45089</v>
      </c>
      <c r="C376" s="31" t="s">
        <v>344</v>
      </c>
      <c r="D376" s="6">
        <v>5</v>
      </c>
      <c r="E376">
        <v>45</v>
      </c>
      <c r="F376">
        <v>45</v>
      </c>
      <c r="G376" s="7">
        <v>45</v>
      </c>
      <c r="H376" t="s">
        <v>352</v>
      </c>
      <c r="K376" s="24">
        <v>6</v>
      </c>
      <c r="L376" s="24">
        <v>6</v>
      </c>
      <c r="M376" s="7">
        <v>6</v>
      </c>
      <c r="N376" s="39">
        <f t="shared" si="32"/>
        <v>6</v>
      </c>
      <c r="O376" s="40">
        <f t="shared" si="28"/>
        <v>45084</v>
      </c>
      <c r="P376" s="41">
        <f t="shared" si="29"/>
        <v>45109</v>
      </c>
      <c r="Q376" s="64" t="s">
        <v>73</v>
      </c>
      <c r="R376" s="65" t="s">
        <v>71</v>
      </c>
    </row>
    <row r="377" spans="1:18">
      <c r="A377" t="s">
        <v>393</v>
      </c>
      <c r="B377" s="21">
        <v>45092</v>
      </c>
      <c r="C377" s="52" t="s">
        <v>390</v>
      </c>
      <c r="D377" s="6">
        <v>3</v>
      </c>
      <c r="E377">
        <v>75</v>
      </c>
      <c r="F377">
        <v>75</v>
      </c>
      <c r="G377" s="7">
        <v>90</v>
      </c>
      <c r="K377" s="24">
        <v>8</v>
      </c>
      <c r="L377" s="24">
        <v>8</v>
      </c>
      <c r="M377" s="7">
        <v>10</v>
      </c>
      <c r="N377" s="39">
        <f t="shared" si="32"/>
        <v>9</v>
      </c>
      <c r="O377" s="40">
        <f t="shared" si="28"/>
        <v>45084</v>
      </c>
      <c r="P377" s="41">
        <f t="shared" si="29"/>
        <v>45109</v>
      </c>
      <c r="Q377" s="64" t="s">
        <v>73</v>
      </c>
      <c r="R377" s="65" t="s">
        <v>71</v>
      </c>
    </row>
    <row r="378" spans="1:18">
      <c r="A378" s="63" t="s">
        <v>485</v>
      </c>
      <c r="B378" s="21">
        <v>45091</v>
      </c>
      <c r="C378" s="31" t="s">
        <v>431</v>
      </c>
      <c r="D378" s="6">
        <v>2</v>
      </c>
      <c r="E378">
        <v>75</v>
      </c>
      <c r="F378">
        <v>75</v>
      </c>
      <c r="G378" s="7">
        <v>75</v>
      </c>
      <c r="K378" s="24">
        <v>8</v>
      </c>
      <c r="L378" s="24">
        <v>8</v>
      </c>
      <c r="M378" s="7">
        <v>8</v>
      </c>
      <c r="N378" s="39">
        <f t="shared" si="32"/>
        <v>8</v>
      </c>
      <c r="O378" s="40">
        <f t="shared" si="28"/>
        <v>45084</v>
      </c>
      <c r="P378" s="41">
        <f t="shared" si="29"/>
        <v>45109</v>
      </c>
      <c r="Q378" s="64" t="s">
        <v>205</v>
      </c>
      <c r="R378" s="65" t="s">
        <v>71</v>
      </c>
    </row>
    <row r="379" spans="1:19">
      <c r="A379" t="s">
        <v>511</v>
      </c>
      <c r="B379" s="21">
        <v>45091</v>
      </c>
      <c r="C379" s="52" t="s">
        <v>489</v>
      </c>
      <c r="D379" s="6">
        <v>2</v>
      </c>
      <c r="E379">
        <v>60</v>
      </c>
      <c r="F379">
        <v>80</v>
      </c>
      <c r="K379" s="24">
        <v>7</v>
      </c>
      <c r="L379" s="24">
        <v>9</v>
      </c>
      <c r="N379" s="39">
        <f>ROUND((K379+L379)/2,0)</f>
        <v>8</v>
      </c>
      <c r="O379" s="40">
        <f t="shared" si="28"/>
        <v>45084</v>
      </c>
      <c r="P379" s="41">
        <f t="shared" si="29"/>
        <v>45109</v>
      </c>
      <c r="Q379" s="64" t="s">
        <v>88</v>
      </c>
      <c r="R379" s="65" t="s">
        <v>71</v>
      </c>
      <c r="S379" s="71" t="s">
        <v>651</v>
      </c>
    </row>
    <row r="380" spans="1:18">
      <c r="A380" t="s">
        <v>244</v>
      </c>
      <c r="B380" s="21">
        <v>45092</v>
      </c>
      <c r="C380" s="52" t="s">
        <v>231</v>
      </c>
      <c r="D380" s="6">
        <v>3</v>
      </c>
      <c r="E380">
        <v>75</v>
      </c>
      <c r="F380">
        <v>75</v>
      </c>
      <c r="G380" s="7">
        <v>75</v>
      </c>
      <c r="K380" s="24">
        <v>8</v>
      </c>
      <c r="L380" s="24">
        <v>8</v>
      </c>
      <c r="M380" s="7">
        <v>8</v>
      </c>
      <c r="N380" s="39">
        <f>ROUND((K380+L380+M380)/3,0)</f>
        <v>8</v>
      </c>
      <c r="O380" s="40">
        <f t="shared" si="28"/>
        <v>45085</v>
      </c>
      <c r="P380" s="41">
        <f t="shared" si="29"/>
        <v>45110</v>
      </c>
      <c r="Q380" s="64" t="s">
        <v>83</v>
      </c>
      <c r="R380" s="65" t="s">
        <v>57</v>
      </c>
    </row>
    <row r="381" spans="1:19">
      <c r="A381" t="s">
        <v>286</v>
      </c>
      <c r="B381" s="21">
        <v>45092</v>
      </c>
      <c r="C381" s="52" t="s">
        <v>231</v>
      </c>
      <c r="D381" s="6">
        <v>5</v>
      </c>
      <c r="E381">
        <v>60</v>
      </c>
      <c r="F381">
        <v>60</v>
      </c>
      <c r="G381" s="7">
        <v>90</v>
      </c>
      <c r="K381" s="24">
        <v>7</v>
      </c>
      <c r="L381" s="24">
        <v>7</v>
      </c>
      <c r="M381" s="7">
        <v>10</v>
      </c>
      <c r="N381" s="39">
        <f>ROUND((K381+L381+M381)/3,0)</f>
        <v>8</v>
      </c>
      <c r="O381" s="40">
        <f t="shared" si="28"/>
        <v>45085</v>
      </c>
      <c r="P381" s="41">
        <f t="shared" si="29"/>
        <v>45110</v>
      </c>
      <c r="Q381" s="64" t="s">
        <v>88</v>
      </c>
      <c r="R381" s="65" t="s">
        <v>71</v>
      </c>
      <c r="S381" s="71" t="s">
        <v>651</v>
      </c>
    </row>
    <row r="382" spans="1:18">
      <c r="A382" t="s">
        <v>291</v>
      </c>
      <c r="B382" s="21">
        <v>45092</v>
      </c>
      <c r="C382" s="52" t="s">
        <v>231</v>
      </c>
      <c r="D382" s="6">
        <v>4</v>
      </c>
      <c r="E382">
        <v>75</v>
      </c>
      <c r="F382">
        <v>75</v>
      </c>
      <c r="G382" s="7">
        <v>75</v>
      </c>
      <c r="K382" s="24">
        <v>8</v>
      </c>
      <c r="L382" s="24">
        <v>8</v>
      </c>
      <c r="M382" s="7">
        <v>8</v>
      </c>
      <c r="N382" s="39">
        <f>ROUND((K382+L382+M382)/3,0)</f>
        <v>8</v>
      </c>
      <c r="O382" s="40">
        <f t="shared" si="28"/>
        <v>45085</v>
      </c>
      <c r="P382" s="41">
        <f t="shared" si="29"/>
        <v>45110</v>
      </c>
      <c r="Q382" s="64" t="s">
        <v>226</v>
      </c>
      <c r="R382" s="65" t="s">
        <v>57</v>
      </c>
    </row>
    <row r="383" spans="1:18">
      <c r="A383" t="s">
        <v>367</v>
      </c>
      <c r="B383" s="21">
        <v>45092</v>
      </c>
      <c r="C383" s="31" t="s">
        <v>356</v>
      </c>
      <c r="D383" s="6">
        <v>4</v>
      </c>
      <c r="E383">
        <v>60</v>
      </c>
      <c r="F383">
        <v>75</v>
      </c>
      <c r="G383" s="7">
        <v>75</v>
      </c>
      <c r="K383" s="24">
        <v>7</v>
      </c>
      <c r="L383" s="24">
        <v>8</v>
      </c>
      <c r="M383" s="7">
        <v>8</v>
      </c>
      <c r="N383" s="39">
        <f>ROUND((K383+L383+M383)/3,0)</f>
        <v>8</v>
      </c>
      <c r="O383" s="40">
        <f t="shared" si="28"/>
        <v>45085</v>
      </c>
      <c r="P383" s="41">
        <f t="shared" si="29"/>
        <v>45110</v>
      </c>
      <c r="Q383" s="64" t="s">
        <v>207</v>
      </c>
      <c r="R383" s="65" t="s">
        <v>57</v>
      </c>
    </row>
    <row r="384" spans="1:18">
      <c r="A384" t="s">
        <v>168</v>
      </c>
      <c r="B384" s="21">
        <v>45091</v>
      </c>
      <c r="C384" s="52" t="s">
        <v>161</v>
      </c>
      <c r="D384" s="6">
        <v>1</v>
      </c>
      <c r="E384">
        <v>45</v>
      </c>
      <c r="K384" s="24">
        <v>6</v>
      </c>
      <c r="L384" s="24"/>
      <c r="N384" s="39">
        <v>6</v>
      </c>
      <c r="O384" s="40">
        <f t="shared" si="28"/>
        <v>45086</v>
      </c>
      <c r="P384" s="41">
        <f t="shared" si="29"/>
        <v>45111</v>
      </c>
      <c r="Q384" s="64" t="s">
        <v>169</v>
      </c>
      <c r="R384" s="65" t="s">
        <v>57</v>
      </c>
    </row>
    <row r="385" spans="1:18">
      <c r="A385" t="s">
        <v>186</v>
      </c>
      <c r="B385" s="21">
        <v>45091</v>
      </c>
      <c r="C385" s="52" t="s">
        <v>161</v>
      </c>
      <c r="D385" s="6">
        <v>4</v>
      </c>
      <c r="E385">
        <v>45</v>
      </c>
      <c r="F385">
        <v>45</v>
      </c>
      <c r="G385" s="7">
        <v>45</v>
      </c>
      <c r="K385" s="24">
        <v>6</v>
      </c>
      <c r="L385" s="24">
        <v>6</v>
      </c>
      <c r="M385" s="7">
        <v>6</v>
      </c>
      <c r="N385" s="39">
        <f t="shared" ref="N385:N401" si="33">ROUND((K385+L385+M385)/3,0)</f>
        <v>6</v>
      </c>
      <c r="O385" s="40">
        <f t="shared" si="28"/>
        <v>45086</v>
      </c>
      <c r="P385" s="41">
        <f t="shared" si="29"/>
        <v>45111</v>
      </c>
      <c r="Q385" s="64" t="s">
        <v>88</v>
      </c>
      <c r="R385" s="65" t="s">
        <v>57</v>
      </c>
    </row>
    <row r="386" spans="1:18">
      <c r="A386" t="s">
        <v>250</v>
      </c>
      <c r="B386" s="21">
        <v>45092</v>
      </c>
      <c r="C386" s="52" t="s">
        <v>231</v>
      </c>
      <c r="D386" s="6">
        <v>3</v>
      </c>
      <c r="E386">
        <v>60</v>
      </c>
      <c r="F386">
        <v>60</v>
      </c>
      <c r="G386" s="7">
        <v>60</v>
      </c>
      <c r="K386" s="24">
        <v>7</v>
      </c>
      <c r="L386" s="24">
        <v>7</v>
      </c>
      <c r="M386" s="7">
        <v>7</v>
      </c>
      <c r="N386" s="39">
        <f t="shared" si="33"/>
        <v>7</v>
      </c>
      <c r="O386" s="40">
        <f t="shared" ref="O386:O404" si="34">B386-N386+1</f>
        <v>45086</v>
      </c>
      <c r="P386" s="41">
        <f t="shared" ref="P386:P404" si="35">O386+25</f>
        <v>45111</v>
      </c>
      <c r="Q386" s="64" t="s">
        <v>88</v>
      </c>
      <c r="R386" s="65" t="s">
        <v>71</v>
      </c>
    </row>
    <row r="387" spans="1:19">
      <c r="A387" t="s">
        <v>404</v>
      </c>
      <c r="B387" s="21">
        <v>45092</v>
      </c>
      <c r="C387" s="52" t="s">
        <v>390</v>
      </c>
      <c r="D387" s="6">
        <v>4</v>
      </c>
      <c r="E387">
        <v>60</v>
      </c>
      <c r="F387">
        <v>60</v>
      </c>
      <c r="G387" s="7">
        <v>60</v>
      </c>
      <c r="K387" s="24">
        <v>7</v>
      </c>
      <c r="L387" s="24">
        <v>7</v>
      </c>
      <c r="M387" s="7">
        <v>7</v>
      </c>
      <c r="N387" s="39">
        <f t="shared" si="33"/>
        <v>7</v>
      </c>
      <c r="O387" s="40">
        <f t="shared" si="34"/>
        <v>45086</v>
      </c>
      <c r="P387" s="41">
        <f t="shared" si="35"/>
        <v>45111</v>
      </c>
      <c r="Q387" s="64" t="s">
        <v>96</v>
      </c>
      <c r="R387" s="65" t="s">
        <v>57</v>
      </c>
      <c r="S387" s="71" t="s">
        <v>639</v>
      </c>
    </row>
    <row r="388" spans="1:19">
      <c r="A388" t="s">
        <v>600</v>
      </c>
      <c r="B388" s="21">
        <v>45091</v>
      </c>
      <c r="C388" s="66" t="s">
        <v>582</v>
      </c>
      <c r="D388" s="6">
        <v>4</v>
      </c>
      <c r="E388">
        <v>45</v>
      </c>
      <c r="F388">
        <v>60</v>
      </c>
      <c r="G388" s="7">
        <v>45</v>
      </c>
      <c r="K388" s="24">
        <v>6</v>
      </c>
      <c r="L388" s="24">
        <v>7</v>
      </c>
      <c r="M388" s="7">
        <v>6</v>
      </c>
      <c r="N388" s="8">
        <f t="shared" si="33"/>
        <v>6</v>
      </c>
      <c r="O388" s="40">
        <f t="shared" si="34"/>
        <v>45086</v>
      </c>
      <c r="P388" s="41">
        <f t="shared" si="35"/>
        <v>45111</v>
      </c>
      <c r="Q388" s="64" t="s">
        <v>599</v>
      </c>
      <c r="R388" s="65" t="s">
        <v>71</v>
      </c>
      <c r="S388" s="71" t="s">
        <v>639</v>
      </c>
    </row>
    <row r="389" spans="1:19">
      <c r="A389" t="s">
        <v>271</v>
      </c>
      <c r="B389" s="21">
        <v>45092</v>
      </c>
      <c r="C389" s="52" t="s">
        <v>231</v>
      </c>
      <c r="D389" s="6">
        <v>4</v>
      </c>
      <c r="E389">
        <v>60</v>
      </c>
      <c r="F389">
        <v>45</v>
      </c>
      <c r="G389" s="7">
        <v>45</v>
      </c>
      <c r="K389" s="24">
        <v>7</v>
      </c>
      <c r="L389" s="24">
        <v>6</v>
      </c>
      <c r="M389" s="7">
        <v>6</v>
      </c>
      <c r="N389" s="39">
        <f t="shared" si="33"/>
        <v>6</v>
      </c>
      <c r="O389" s="40">
        <f t="shared" si="34"/>
        <v>45087</v>
      </c>
      <c r="P389" s="41">
        <f t="shared" si="35"/>
        <v>45112</v>
      </c>
      <c r="Q389" s="64" t="s">
        <v>272</v>
      </c>
      <c r="R389" s="65" t="s">
        <v>57</v>
      </c>
      <c r="S389" s="71" t="s">
        <v>639</v>
      </c>
    </row>
    <row r="390" spans="1:18">
      <c r="A390" t="s">
        <v>343</v>
      </c>
      <c r="B390" s="21">
        <v>45089</v>
      </c>
      <c r="C390" s="31" t="s">
        <v>344</v>
      </c>
      <c r="D390" s="6">
        <v>4</v>
      </c>
      <c r="E390">
        <v>10</v>
      </c>
      <c r="F390">
        <v>20</v>
      </c>
      <c r="G390" s="7">
        <v>45</v>
      </c>
      <c r="K390" s="24">
        <v>1</v>
      </c>
      <c r="L390" s="24">
        <v>2</v>
      </c>
      <c r="M390" s="7">
        <v>6</v>
      </c>
      <c r="N390" s="39">
        <f t="shared" si="33"/>
        <v>3</v>
      </c>
      <c r="O390" s="40">
        <f t="shared" si="34"/>
        <v>45087</v>
      </c>
      <c r="P390" s="41">
        <f t="shared" si="35"/>
        <v>45112</v>
      </c>
      <c r="Q390" s="64" t="s">
        <v>73</v>
      </c>
      <c r="R390" s="65" t="s">
        <v>71</v>
      </c>
    </row>
    <row r="391" spans="1:19">
      <c r="A391" t="s">
        <v>403</v>
      </c>
      <c r="B391" s="21">
        <v>45092</v>
      </c>
      <c r="C391" s="52" t="s">
        <v>390</v>
      </c>
      <c r="D391" s="6">
        <v>4</v>
      </c>
      <c r="E391">
        <v>45</v>
      </c>
      <c r="F391">
        <v>45</v>
      </c>
      <c r="G391" s="7">
        <v>45</v>
      </c>
      <c r="K391" s="24">
        <v>6</v>
      </c>
      <c r="L391" s="24">
        <v>6</v>
      </c>
      <c r="M391" s="7">
        <v>6</v>
      </c>
      <c r="N391" s="39">
        <f t="shared" si="33"/>
        <v>6</v>
      </c>
      <c r="O391" s="40">
        <f t="shared" si="34"/>
        <v>45087</v>
      </c>
      <c r="P391" s="41">
        <f t="shared" si="35"/>
        <v>45112</v>
      </c>
      <c r="Q391" s="64" t="s">
        <v>88</v>
      </c>
      <c r="R391" s="65" t="s">
        <v>71</v>
      </c>
      <c r="S391" s="71" t="s">
        <v>639</v>
      </c>
    </row>
    <row r="392" spans="1:18">
      <c r="A392" t="s">
        <v>411</v>
      </c>
      <c r="B392" s="21">
        <v>45092</v>
      </c>
      <c r="C392" s="52" t="s">
        <v>390</v>
      </c>
      <c r="D392" s="6">
        <v>2</v>
      </c>
      <c r="E392">
        <v>45</v>
      </c>
      <c r="F392">
        <v>45</v>
      </c>
      <c r="G392" s="7">
        <v>45</v>
      </c>
      <c r="K392" s="24">
        <v>6</v>
      </c>
      <c r="L392" s="24">
        <v>6</v>
      </c>
      <c r="M392" s="7">
        <v>6</v>
      </c>
      <c r="N392" s="39">
        <f t="shared" si="33"/>
        <v>6</v>
      </c>
      <c r="O392" s="40">
        <f t="shared" si="34"/>
        <v>45087</v>
      </c>
      <c r="P392" s="41">
        <f t="shared" si="35"/>
        <v>45112</v>
      </c>
      <c r="Q392" s="64" t="s">
        <v>130</v>
      </c>
      <c r="R392" s="65" t="s">
        <v>71</v>
      </c>
    </row>
    <row r="393" spans="1:19">
      <c r="A393" t="s">
        <v>423</v>
      </c>
      <c r="B393" s="21">
        <v>45092</v>
      </c>
      <c r="C393" s="52" t="s">
        <v>390</v>
      </c>
      <c r="D393" s="6">
        <v>3</v>
      </c>
      <c r="E393">
        <v>45</v>
      </c>
      <c r="F393">
        <v>45</v>
      </c>
      <c r="G393" s="7">
        <v>60</v>
      </c>
      <c r="K393" s="24">
        <v>6</v>
      </c>
      <c r="L393" s="24">
        <v>6</v>
      </c>
      <c r="M393" s="7">
        <v>7</v>
      </c>
      <c r="N393" s="39">
        <f t="shared" si="33"/>
        <v>6</v>
      </c>
      <c r="O393" s="40">
        <f t="shared" si="34"/>
        <v>45087</v>
      </c>
      <c r="P393" s="41">
        <f t="shared" si="35"/>
        <v>45112</v>
      </c>
      <c r="Q393" s="64" t="s">
        <v>112</v>
      </c>
      <c r="R393" s="65" t="s">
        <v>71</v>
      </c>
      <c r="S393" s="71" t="s">
        <v>639</v>
      </c>
    </row>
    <row r="394" spans="1:19">
      <c r="A394" t="s">
        <v>135</v>
      </c>
      <c r="B394" s="21">
        <v>45091</v>
      </c>
      <c r="C394" s="31" t="s">
        <v>103</v>
      </c>
      <c r="D394" s="6">
        <v>4</v>
      </c>
      <c r="E394">
        <v>30</v>
      </c>
      <c r="F394">
        <v>30</v>
      </c>
      <c r="G394" s="7">
        <v>15</v>
      </c>
      <c r="K394" s="24">
        <v>4</v>
      </c>
      <c r="L394" s="24">
        <v>4</v>
      </c>
      <c r="M394" s="7">
        <v>1</v>
      </c>
      <c r="N394" s="39">
        <f t="shared" si="33"/>
        <v>3</v>
      </c>
      <c r="O394" s="40">
        <f t="shared" si="34"/>
        <v>45089</v>
      </c>
      <c r="P394" s="41">
        <f t="shared" si="35"/>
        <v>45114</v>
      </c>
      <c r="Q394" s="73" t="s">
        <v>136</v>
      </c>
      <c r="R394" s="74" t="s">
        <v>71</v>
      </c>
      <c r="S394" s="95" t="s">
        <v>639</v>
      </c>
    </row>
    <row r="395" spans="1:18">
      <c r="A395" t="s">
        <v>525</v>
      </c>
      <c r="B395" s="21">
        <v>45088</v>
      </c>
      <c r="C395" s="52" t="s">
        <v>523</v>
      </c>
      <c r="D395" s="6">
        <v>4</v>
      </c>
      <c r="E395">
        <v>0</v>
      </c>
      <c r="F395">
        <v>0</v>
      </c>
      <c r="G395" s="7">
        <v>0</v>
      </c>
      <c r="K395" s="24">
        <v>0</v>
      </c>
      <c r="L395" s="24">
        <v>0</v>
      </c>
      <c r="M395" s="7">
        <v>0</v>
      </c>
      <c r="N395" s="39">
        <f t="shared" si="33"/>
        <v>0</v>
      </c>
      <c r="O395" s="40">
        <f t="shared" si="34"/>
        <v>45089</v>
      </c>
      <c r="P395" s="41">
        <f t="shared" si="35"/>
        <v>45114</v>
      </c>
      <c r="Q395" s="64" t="s">
        <v>109</v>
      </c>
      <c r="R395" s="65" t="s">
        <v>57</v>
      </c>
    </row>
    <row r="396" spans="1:18">
      <c r="A396" t="s">
        <v>345</v>
      </c>
      <c r="B396" s="21">
        <v>45089</v>
      </c>
      <c r="C396" s="31" t="s">
        <v>344</v>
      </c>
      <c r="D396" s="6">
        <v>4</v>
      </c>
      <c r="E396">
        <v>0</v>
      </c>
      <c r="F396">
        <v>10</v>
      </c>
      <c r="G396" s="7">
        <v>0</v>
      </c>
      <c r="K396" s="24">
        <v>0</v>
      </c>
      <c r="L396" s="24">
        <v>1</v>
      </c>
      <c r="M396" s="7">
        <v>0</v>
      </c>
      <c r="N396" s="39">
        <f t="shared" si="33"/>
        <v>0</v>
      </c>
      <c r="O396" s="40">
        <f t="shared" si="34"/>
        <v>45090</v>
      </c>
      <c r="P396" s="41">
        <f t="shared" si="35"/>
        <v>45115</v>
      </c>
      <c r="Q396" s="64" t="s">
        <v>56</v>
      </c>
      <c r="R396" s="65" t="s">
        <v>71</v>
      </c>
    </row>
    <row r="397" spans="1:19">
      <c r="A397" t="s">
        <v>496</v>
      </c>
      <c r="B397" s="21">
        <v>45091</v>
      </c>
      <c r="C397" s="52" t="s">
        <v>489</v>
      </c>
      <c r="D397" s="6">
        <v>4</v>
      </c>
      <c r="E397">
        <v>0</v>
      </c>
      <c r="F397">
        <v>10</v>
      </c>
      <c r="G397" s="7">
        <v>30</v>
      </c>
      <c r="K397" s="24">
        <v>0</v>
      </c>
      <c r="L397" s="24">
        <v>1</v>
      </c>
      <c r="M397" s="7">
        <v>4</v>
      </c>
      <c r="N397" s="39">
        <f t="shared" si="33"/>
        <v>2</v>
      </c>
      <c r="O397" s="40">
        <f t="shared" si="34"/>
        <v>45090</v>
      </c>
      <c r="P397" s="41">
        <f t="shared" si="35"/>
        <v>45115</v>
      </c>
      <c r="Q397" s="64" t="s">
        <v>112</v>
      </c>
      <c r="R397" s="65" t="s">
        <v>71</v>
      </c>
      <c r="S397" s="71" t="s">
        <v>639</v>
      </c>
    </row>
    <row r="398" spans="1:19">
      <c r="A398" t="s">
        <v>427</v>
      </c>
      <c r="B398" s="21">
        <v>45092</v>
      </c>
      <c r="C398" s="52" t="s">
        <v>390</v>
      </c>
      <c r="D398" s="6">
        <v>3</v>
      </c>
      <c r="E398">
        <v>15</v>
      </c>
      <c r="F398">
        <v>15</v>
      </c>
      <c r="G398" s="7">
        <v>15</v>
      </c>
      <c r="K398" s="24">
        <v>1</v>
      </c>
      <c r="L398" s="24">
        <v>1</v>
      </c>
      <c r="M398" s="7">
        <v>1</v>
      </c>
      <c r="N398" s="39">
        <f t="shared" si="33"/>
        <v>1</v>
      </c>
      <c r="O398" s="40">
        <f t="shared" si="34"/>
        <v>45092</v>
      </c>
      <c r="P398" s="41">
        <f t="shared" si="35"/>
        <v>45117</v>
      </c>
      <c r="Q398" s="64" t="s">
        <v>300</v>
      </c>
      <c r="R398" s="65" t="s">
        <v>71</v>
      </c>
      <c r="S398" s="71" t="s">
        <v>639</v>
      </c>
    </row>
    <row r="399" spans="1:18">
      <c r="A399" t="s">
        <v>505</v>
      </c>
      <c r="B399" s="21">
        <v>45091</v>
      </c>
      <c r="C399" s="52" t="s">
        <v>489</v>
      </c>
      <c r="D399" s="6">
        <v>2</v>
      </c>
      <c r="E399">
        <v>0</v>
      </c>
      <c r="F399">
        <v>0</v>
      </c>
      <c r="K399" s="24"/>
      <c r="L399" s="24">
        <v>0</v>
      </c>
      <c r="M399" s="7">
        <v>0</v>
      </c>
      <c r="N399" s="39">
        <f t="shared" si="33"/>
        <v>0</v>
      </c>
      <c r="O399" s="40">
        <f t="shared" si="34"/>
        <v>45092</v>
      </c>
      <c r="P399" s="41">
        <f t="shared" si="35"/>
        <v>45117</v>
      </c>
      <c r="Q399" s="64" t="s">
        <v>73</v>
      </c>
      <c r="R399" s="65" t="s">
        <v>57</v>
      </c>
    </row>
    <row r="400" spans="1:18">
      <c r="A400" t="s">
        <v>512</v>
      </c>
      <c r="B400" s="21">
        <v>45091</v>
      </c>
      <c r="C400" s="52" t="s">
        <v>489</v>
      </c>
      <c r="D400" s="6">
        <v>4</v>
      </c>
      <c r="E400">
        <v>0</v>
      </c>
      <c r="F400">
        <v>0</v>
      </c>
      <c r="G400" s="7">
        <v>0</v>
      </c>
      <c r="K400" s="24">
        <v>0</v>
      </c>
      <c r="L400" s="24">
        <v>0</v>
      </c>
      <c r="M400" s="7">
        <v>0</v>
      </c>
      <c r="N400" s="39">
        <f t="shared" si="33"/>
        <v>0</v>
      </c>
      <c r="O400" s="40">
        <f t="shared" si="34"/>
        <v>45092</v>
      </c>
      <c r="P400" s="41">
        <f t="shared" si="35"/>
        <v>45117</v>
      </c>
      <c r="Q400" s="64" t="s">
        <v>513</v>
      </c>
      <c r="R400" s="65" t="s">
        <v>71</v>
      </c>
    </row>
    <row r="401" spans="1:18">
      <c r="A401" t="s">
        <v>553</v>
      </c>
      <c r="B401" s="21">
        <v>45091</v>
      </c>
      <c r="C401" s="31" t="s">
        <v>529</v>
      </c>
      <c r="D401" s="6">
        <v>1</v>
      </c>
      <c r="E401">
        <v>0</v>
      </c>
      <c r="K401" s="24"/>
      <c r="L401" s="24"/>
      <c r="M401" s="7">
        <v>0</v>
      </c>
      <c r="N401" s="39">
        <f t="shared" si="33"/>
        <v>0</v>
      </c>
      <c r="O401" s="40">
        <f t="shared" si="34"/>
        <v>45092</v>
      </c>
      <c r="P401" s="41">
        <f t="shared" si="35"/>
        <v>45117</v>
      </c>
      <c r="Q401" s="64" t="s">
        <v>96</v>
      </c>
      <c r="R401" s="65" t="s">
        <v>71</v>
      </c>
    </row>
    <row r="402" spans="1:18">
      <c r="A402" s="23" t="s">
        <v>299</v>
      </c>
      <c r="B402" s="101">
        <v>45092</v>
      </c>
      <c r="C402" s="22" t="s">
        <v>231</v>
      </c>
      <c r="D402" s="6">
        <v>2</v>
      </c>
      <c r="E402" s="23">
        <v>0</v>
      </c>
      <c r="F402" s="23">
        <v>0</v>
      </c>
      <c r="H402" s="23"/>
      <c r="I402" s="23"/>
      <c r="K402" s="24">
        <v>0</v>
      </c>
      <c r="L402" s="24">
        <v>0</v>
      </c>
      <c r="N402" s="102">
        <v>0</v>
      </c>
      <c r="O402" s="40">
        <f t="shared" si="34"/>
        <v>45093</v>
      </c>
      <c r="P402" s="103">
        <f t="shared" si="35"/>
        <v>45118</v>
      </c>
      <c r="Q402" s="69" t="s">
        <v>300</v>
      </c>
      <c r="R402" s="98" t="s">
        <v>57</v>
      </c>
    </row>
    <row r="403" spans="1:18">
      <c r="A403" t="s">
        <v>301</v>
      </c>
      <c r="B403" s="21">
        <v>45092</v>
      </c>
      <c r="C403" s="52" t="s">
        <v>231</v>
      </c>
      <c r="D403" s="6">
        <v>3</v>
      </c>
      <c r="E403">
        <v>0</v>
      </c>
      <c r="F403">
        <v>0</v>
      </c>
      <c r="G403" s="7">
        <v>0</v>
      </c>
      <c r="K403" s="24">
        <v>0</v>
      </c>
      <c r="L403" s="24">
        <v>0</v>
      </c>
      <c r="M403" s="7">
        <v>0</v>
      </c>
      <c r="N403" s="39">
        <f>ROUND((K403+L403+M403)/3,0)</f>
        <v>0</v>
      </c>
      <c r="O403" s="40">
        <f t="shared" si="34"/>
        <v>45093</v>
      </c>
      <c r="P403" s="41">
        <f t="shared" si="35"/>
        <v>45118</v>
      </c>
      <c r="Q403" s="64" t="s">
        <v>136</v>
      </c>
      <c r="R403" s="65" t="s">
        <v>57</v>
      </c>
    </row>
    <row r="404" spans="1:19">
      <c r="A404" t="s">
        <v>410</v>
      </c>
      <c r="B404" s="21">
        <v>45092</v>
      </c>
      <c r="C404" s="52" t="s">
        <v>390</v>
      </c>
      <c r="D404" s="6">
        <v>1</v>
      </c>
      <c r="E404">
        <v>0</v>
      </c>
      <c r="K404" s="24">
        <v>0</v>
      </c>
      <c r="L404" s="24"/>
      <c r="N404" s="39">
        <f>ROUND((K404+L404+M404)/3,0)</f>
        <v>0</v>
      </c>
      <c r="O404" s="40">
        <f t="shared" si="34"/>
        <v>45093</v>
      </c>
      <c r="P404" s="41">
        <f t="shared" si="35"/>
        <v>45118</v>
      </c>
      <c r="Q404" s="64" t="s">
        <v>155</v>
      </c>
      <c r="R404" s="65" t="s">
        <v>67</v>
      </c>
      <c r="S404" s="71" t="s">
        <v>639</v>
      </c>
    </row>
    <row r="405" spans="1:18">
      <c r="A405" s="16" t="s">
        <v>52</v>
      </c>
      <c r="B405" s="17"/>
      <c r="C405" s="17"/>
      <c r="D405" s="18"/>
      <c r="E405" s="19"/>
      <c r="F405" s="19"/>
      <c r="G405" s="20"/>
      <c r="H405" s="17"/>
      <c r="I405" s="17"/>
      <c r="J405" s="36"/>
      <c r="K405" s="17"/>
      <c r="L405" s="17"/>
      <c r="M405" s="36"/>
      <c r="N405" s="37"/>
      <c r="O405" s="38"/>
      <c r="P405" s="17"/>
      <c r="Q405" s="69"/>
      <c r="R405" s="98"/>
    </row>
  </sheetData>
  <sortState ref="A2:S405">
    <sortCondition ref="O2:O405"/>
  </sortState>
  <pageMargins left="0.7" right="0.7" top="0.75" bottom="0.75" header="0.3" footer="0.3"/>
  <pageSetup paperSize="9" orientation="portrait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360"/>
  <sheetViews>
    <sheetView topLeftCell="B1" workbookViewId="0">
      <selection activeCell="U13" sqref="U13:AB16"/>
    </sheetView>
  </sheetViews>
  <sheetFormatPr defaultColWidth="9" defaultRowHeight="14.4"/>
  <cols>
    <col min="2" max="2" width="9.85185185185185" customWidth="1"/>
    <col min="3" max="3" width="20" customWidth="1"/>
    <col min="4" max="4" width="4.57407407407407" style="6" hidden="1" customWidth="1"/>
    <col min="5" max="5" width="4.42592592592593" hidden="1" customWidth="1"/>
    <col min="6" max="6" width="4.57407407407407" hidden="1" customWidth="1"/>
    <col min="7" max="7" width="4.42592592592593" style="7" hidden="1" customWidth="1"/>
    <col min="8" max="8" width="4.57407407407407" hidden="1" customWidth="1"/>
    <col min="9" max="9" width="4.71296296296296" hidden="1" customWidth="1"/>
    <col min="10" max="10" width="4.57407407407407" style="7" hidden="1" customWidth="1"/>
    <col min="11" max="11" width="4.28703703703704" hidden="1" customWidth="1"/>
    <col min="12" max="12" width="4.57407407407407" hidden="1" customWidth="1"/>
    <col min="13" max="13" width="4.57407407407407" style="7" hidden="1" customWidth="1"/>
    <col min="14" max="14" width="8.71296296296296" style="8" customWidth="1"/>
    <col min="15" max="15" width="11.1388888888889" style="9" customWidth="1"/>
    <col min="16" max="16" width="10.4259259259259" style="10" customWidth="1"/>
    <col min="17" max="17" width="19.1388888888889" style="64" customWidth="1"/>
    <col min="18" max="18" width="9.13888888888889" style="65"/>
    <col min="19" max="19" width="9.13888888888889" style="70"/>
    <col min="21" max="21" width="13.287037037037" customWidth="1"/>
    <col min="22" max="23" width="9.71296296296296" customWidth="1"/>
    <col min="24" max="24" width="9.57407407407407" customWidth="1"/>
    <col min="26" max="26" width="9.71296296296296" customWidth="1"/>
    <col min="27" max="27" width="10.712962962963" customWidth="1"/>
    <col min="28" max="28" width="10.4259259259259" customWidth="1"/>
  </cols>
  <sheetData>
    <row r="1" s="1" customFormat="1" ht="58.35" spans="1:19">
      <c r="A1" s="12" t="s">
        <v>0</v>
      </c>
      <c r="B1" s="12" t="s">
        <v>1</v>
      </c>
      <c r="C1" s="12" t="s">
        <v>2</v>
      </c>
      <c r="D1" s="13" t="s">
        <v>3</v>
      </c>
      <c r="E1" s="14" t="s">
        <v>4</v>
      </c>
      <c r="F1" s="14" t="s">
        <v>5</v>
      </c>
      <c r="G1" s="15" t="s">
        <v>6</v>
      </c>
      <c r="H1" s="12" t="s">
        <v>7</v>
      </c>
      <c r="I1" s="12" t="s">
        <v>8</v>
      </c>
      <c r="J1" s="32" t="s">
        <v>9</v>
      </c>
      <c r="K1" s="12" t="s">
        <v>10</v>
      </c>
      <c r="L1" s="12" t="s">
        <v>11</v>
      </c>
      <c r="M1" s="32" t="s">
        <v>12</v>
      </c>
      <c r="N1" s="33" t="s">
        <v>13</v>
      </c>
      <c r="O1" s="34" t="s">
        <v>14</v>
      </c>
      <c r="P1" s="35" t="s">
        <v>15</v>
      </c>
      <c r="Q1" s="67" t="s">
        <v>50</v>
      </c>
      <c r="R1" s="68" t="s">
        <v>51</v>
      </c>
      <c r="S1" s="70" t="s">
        <v>673</v>
      </c>
    </row>
    <row r="2" s="2" customFormat="1" ht="15.95" customHeight="1" spans="1:20">
      <c r="A2" s="23" t="s">
        <v>299</v>
      </c>
      <c r="B2" s="21">
        <v>45089</v>
      </c>
      <c r="C2" s="31" t="s">
        <v>305</v>
      </c>
      <c r="D2" s="6">
        <v>7</v>
      </c>
      <c r="E2"/>
      <c r="F2"/>
      <c r="G2" s="7" t="s">
        <v>329</v>
      </c>
      <c r="H2">
        <v>37</v>
      </c>
      <c r="I2">
        <v>36</v>
      </c>
      <c r="J2" s="7">
        <v>40</v>
      </c>
      <c r="K2" s="24">
        <v>22</v>
      </c>
      <c r="L2" s="24">
        <v>21</v>
      </c>
      <c r="M2" s="7">
        <v>40</v>
      </c>
      <c r="N2" s="39">
        <f>ROUND((K2+L2+M2)/3,0)</f>
        <v>28</v>
      </c>
      <c r="O2" s="40">
        <f t="shared" ref="O2:O65" si="0">B2-N2+1</f>
        <v>45062</v>
      </c>
      <c r="P2" s="41">
        <f t="shared" ref="P2:P65" si="1">O2+25</f>
        <v>45087</v>
      </c>
      <c r="Q2" s="64" t="s">
        <v>330</v>
      </c>
      <c r="R2" s="65" t="s">
        <v>67</v>
      </c>
      <c r="S2" s="70" t="s">
        <v>635</v>
      </c>
      <c r="T2" s="2" t="s">
        <v>53</v>
      </c>
    </row>
    <row r="3" spans="1:19">
      <c r="A3" t="s">
        <v>301</v>
      </c>
      <c r="B3" s="21">
        <v>45088</v>
      </c>
      <c r="C3" s="31" t="s">
        <v>555</v>
      </c>
      <c r="D3" s="6">
        <v>2</v>
      </c>
      <c r="H3" t="s">
        <v>30</v>
      </c>
      <c r="K3" s="24">
        <v>25</v>
      </c>
      <c r="N3" s="39">
        <v>25</v>
      </c>
      <c r="O3" s="40">
        <f t="shared" si="0"/>
        <v>45064</v>
      </c>
      <c r="P3" s="41">
        <f t="shared" si="1"/>
        <v>45089</v>
      </c>
      <c r="Q3" s="64" t="s">
        <v>564</v>
      </c>
      <c r="R3" s="65" t="s">
        <v>71</v>
      </c>
      <c r="S3" s="70" t="s">
        <v>631</v>
      </c>
    </row>
    <row r="4" spans="1:19">
      <c r="A4" t="s">
        <v>345</v>
      </c>
      <c r="B4" s="21">
        <v>45088</v>
      </c>
      <c r="C4" s="31" t="s">
        <v>555</v>
      </c>
      <c r="D4" s="6">
        <v>2</v>
      </c>
      <c r="H4">
        <v>43</v>
      </c>
      <c r="I4" t="s">
        <v>39</v>
      </c>
      <c r="K4" s="24">
        <v>23</v>
      </c>
      <c r="L4" s="24">
        <v>24</v>
      </c>
      <c r="N4" s="39">
        <f>ROUND((K4+L4)/2,0)</f>
        <v>24</v>
      </c>
      <c r="O4" s="40">
        <f t="shared" si="0"/>
        <v>45065</v>
      </c>
      <c r="P4" s="41">
        <f t="shared" si="1"/>
        <v>45090</v>
      </c>
      <c r="Q4" s="64" t="s">
        <v>169</v>
      </c>
      <c r="R4" s="65" t="s">
        <v>57</v>
      </c>
      <c r="S4" s="70" t="s">
        <v>631</v>
      </c>
    </row>
    <row r="5" spans="1:21">
      <c r="A5" t="s">
        <v>410</v>
      </c>
      <c r="B5" s="21">
        <v>45088</v>
      </c>
      <c r="C5" s="31" t="s">
        <v>555</v>
      </c>
      <c r="D5" s="6">
        <v>4</v>
      </c>
      <c r="H5">
        <v>40</v>
      </c>
      <c r="I5">
        <v>44</v>
      </c>
      <c r="J5" s="7" t="s">
        <v>39</v>
      </c>
      <c r="K5" s="24">
        <v>22</v>
      </c>
      <c r="L5" s="24">
        <v>23</v>
      </c>
      <c r="M5" s="7">
        <v>24</v>
      </c>
      <c r="N5" s="39">
        <f>ROUND((K5+L5+M5)/3,0)</f>
        <v>23</v>
      </c>
      <c r="O5" s="40">
        <f t="shared" si="0"/>
        <v>45066</v>
      </c>
      <c r="P5" s="41">
        <f t="shared" si="1"/>
        <v>45091</v>
      </c>
      <c r="Q5" s="64" t="s">
        <v>573</v>
      </c>
      <c r="R5" s="65" t="s">
        <v>57</v>
      </c>
      <c r="S5" s="70" t="s">
        <v>631</v>
      </c>
      <c r="U5" t="s">
        <v>674</v>
      </c>
    </row>
    <row r="6" spans="1:19">
      <c r="A6" t="s">
        <v>505</v>
      </c>
      <c r="B6" s="21">
        <v>45089</v>
      </c>
      <c r="C6" s="31" t="s">
        <v>305</v>
      </c>
      <c r="D6" s="6">
        <v>5</v>
      </c>
      <c r="H6" t="s">
        <v>39</v>
      </c>
      <c r="K6" s="24">
        <v>24</v>
      </c>
      <c r="L6" s="24"/>
      <c r="N6" s="39">
        <v>24</v>
      </c>
      <c r="O6" s="40">
        <f t="shared" si="0"/>
        <v>45066</v>
      </c>
      <c r="P6" s="41">
        <f t="shared" si="1"/>
        <v>45091</v>
      </c>
      <c r="Q6" s="64" t="s">
        <v>318</v>
      </c>
      <c r="R6" s="65" t="s">
        <v>71</v>
      </c>
      <c r="S6" s="70" t="s">
        <v>625</v>
      </c>
    </row>
    <row r="7" spans="1:26">
      <c r="A7" t="s">
        <v>512</v>
      </c>
      <c r="B7" s="21">
        <v>45089</v>
      </c>
      <c r="C7" s="31" t="s">
        <v>344</v>
      </c>
      <c r="D7" s="6">
        <v>3</v>
      </c>
      <c r="H7" t="s">
        <v>39</v>
      </c>
      <c r="K7" s="24">
        <v>24</v>
      </c>
      <c r="L7" s="24"/>
      <c r="N7" s="39">
        <v>24</v>
      </c>
      <c r="O7" s="40">
        <f t="shared" si="0"/>
        <v>45066</v>
      </c>
      <c r="P7" s="41">
        <f t="shared" si="1"/>
        <v>45091</v>
      </c>
      <c r="Q7" s="64" t="s">
        <v>136</v>
      </c>
      <c r="R7" s="65" t="s">
        <v>57</v>
      </c>
      <c r="S7" s="70" t="s">
        <v>625</v>
      </c>
      <c r="U7" t="s">
        <v>677</v>
      </c>
      <c r="V7" t="s">
        <v>678</v>
      </c>
      <c r="W7" s="100" t="s">
        <v>679</v>
      </c>
      <c r="X7" t="s">
        <v>680</v>
      </c>
      <c r="Y7" s="100" t="s">
        <v>681</v>
      </c>
      <c r="Z7" s="100" t="s">
        <v>682</v>
      </c>
    </row>
    <row r="8" spans="1:26">
      <c r="A8" t="s">
        <v>525</v>
      </c>
      <c r="B8" s="21">
        <v>45088</v>
      </c>
      <c r="C8" s="22" t="s">
        <v>55</v>
      </c>
      <c r="D8" s="6">
        <v>4</v>
      </c>
      <c r="H8">
        <v>39</v>
      </c>
      <c r="I8">
        <v>39</v>
      </c>
      <c r="J8" s="7">
        <v>36</v>
      </c>
      <c r="K8" s="24">
        <v>22</v>
      </c>
      <c r="L8" s="24">
        <v>22</v>
      </c>
      <c r="M8" s="7">
        <v>21</v>
      </c>
      <c r="N8" s="39">
        <f t="shared" ref="N8:N15" si="2">ROUND((K8+L8+M8)/3,0)</f>
        <v>22</v>
      </c>
      <c r="O8" s="40">
        <f t="shared" si="0"/>
        <v>45067</v>
      </c>
      <c r="P8" s="41">
        <f t="shared" si="1"/>
        <v>45092</v>
      </c>
      <c r="Q8" s="64" t="s">
        <v>66</v>
      </c>
      <c r="R8" s="65" t="s">
        <v>67</v>
      </c>
      <c r="S8" s="70" t="s">
        <v>624</v>
      </c>
      <c r="U8" t="s">
        <v>28</v>
      </c>
      <c r="V8">
        <v>12</v>
      </c>
      <c r="W8">
        <v>46</v>
      </c>
      <c r="X8">
        <v>23</v>
      </c>
      <c r="Y8">
        <v>143</v>
      </c>
      <c r="Z8">
        <v>134</v>
      </c>
    </row>
    <row r="9" spans="1:26">
      <c r="A9" t="s">
        <v>553</v>
      </c>
      <c r="B9" s="21">
        <v>45088</v>
      </c>
      <c r="C9" s="30" t="s">
        <v>82</v>
      </c>
      <c r="D9" s="6">
        <v>6</v>
      </c>
      <c r="H9">
        <v>38</v>
      </c>
      <c r="I9">
        <v>37</v>
      </c>
      <c r="J9" s="7">
        <v>37</v>
      </c>
      <c r="K9" s="24">
        <v>22</v>
      </c>
      <c r="L9" s="24">
        <v>22</v>
      </c>
      <c r="M9" s="7">
        <v>22</v>
      </c>
      <c r="N9" s="39">
        <f t="shared" si="2"/>
        <v>22</v>
      </c>
      <c r="O9" s="40">
        <f t="shared" si="0"/>
        <v>45067</v>
      </c>
      <c r="P9" s="41">
        <f t="shared" si="1"/>
        <v>45092</v>
      </c>
      <c r="Q9" s="64" t="s">
        <v>91</v>
      </c>
      <c r="R9" s="65" t="s">
        <v>67</v>
      </c>
      <c r="S9" s="70" t="s">
        <v>625</v>
      </c>
      <c r="U9" t="s">
        <v>683</v>
      </c>
      <c r="V9">
        <v>4</v>
      </c>
      <c r="W9">
        <v>8</v>
      </c>
      <c r="X9">
        <v>3</v>
      </c>
      <c r="Y9">
        <v>10</v>
      </c>
      <c r="Z9">
        <v>3</v>
      </c>
    </row>
    <row r="10" spans="1:26">
      <c r="A10" t="s">
        <v>427</v>
      </c>
      <c r="B10" s="21">
        <v>45088</v>
      </c>
      <c r="C10" s="31" t="s">
        <v>222</v>
      </c>
      <c r="D10" s="6">
        <v>5</v>
      </c>
      <c r="H10">
        <v>40</v>
      </c>
      <c r="I10">
        <v>43</v>
      </c>
      <c r="J10" s="7">
        <v>38</v>
      </c>
      <c r="K10" s="24">
        <v>22</v>
      </c>
      <c r="L10" s="24">
        <v>23</v>
      </c>
      <c r="M10" s="7">
        <v>22</v>
      </c>
      <c r="N10" s="39">
        <f t="shared" si="2"/>
        <v>22</v>
      </c>
      <c r="O10" s="40">
        <f t="shared" si="0"/>
        <v>45067</v>
      </c>
      <c r="P10" s="41">
        <f t="shared" si="1"/>
        <v>45092</v>
      </c>
      <c r="Q10" s="64" t="s">
        <v>83</v>
      </c>
      <c r="R10" s="65" t="s">
        <v>57</v>
      </c>
      <c r="S10" s="70" t="s">
        <v>624</v>
      </c>
      <c r="U10" t="s">
        <v>684</v>
      </c>
      <c r="V10">
        <f>V9/V8*100</f>
        <v>33.3333333333333</v>
      </c>
      <c r="W10">
        <f t="shared" ref="W10:Z10" si="3">W9/W8*100</f>
        <v>17.3913043478261</v>
      </c>
      <c r="X10">
        <f t="shared" si="3"/>
        <v>13.0434782608696</v>
      </c>
      <c r="Y10">
        <f t="shared" si="3"/>
        <v>6.99300699300699</v>
      </c>
      <c r="Z10">
        <f t="shared" si="3"/>
        <v>2.23880597014925</v>
      </c>
    </row>
    <row r="11" spans="1:19">
      <c r="A11" t="s">
        <v>496</v>
      </c>
      <c r="B11" s="21">
        <v>45088</v>
      </c>
      <c r="C11" s="31" t="s">
        <v>555</v>
      </c>
      <c r="D11" s="6">
        <v>4</v>
      </c>
      <c r="H11">
        <v>40</v>
      </c>
      <c r="I11">
        <v>39</v>
      </c>
      <c r="J11" s="7">
        <v>41</v>
      </c>
      <c r="K11" s="24">
        <v>22</v>
      </c>
      <c r="L11" s="24">
        <v>22</v>
      </c>
      <c r="M11" s="7">
        <v>23</v>
      </c>
      <c r="N11" s="39">
        <f t="shared" si="2"/>
        <v>22</v>
      </c>
      <c r="O11" s="40">
        <f t="shared" si="0"/>
        <v>45067</v>
      </c>
      <c r="P11" s="41">
        <f t="shared" si="1"/>
        <v>45092</v>
      </c>
      <c r="Q11" s="64" t="s">
        <v>342</v>
      </c>
      <c r="R11" s="65" t="s">
        <v>57</v>
      </c>
      <c r="S11" s="70" t="s">
        <v>624</v>
      </c>
    </row>
    <row r="12" spans="1:19">
      <c r="A12" t="s">
        <v>135</v>
      </c>
      <c r="B12" s="21">
        <v>45088</v>
      </c>
      <c r="C12" s="31" t="s">
        <v>555</v>
      </c>
      <c r="D12" s="6">
        <v>4</v>
      </c>
      <c r="H12">
        <v>39</v>
      </c>
      <c r="I12">
        <v>39</v>
      </c>
      <c r="J12" s="7">
        <v>39</v>
      </c>
      <c r="K12" s="24">
        <v>22</v>
      </c>
      <c r="L12" s="24">
        <v>22</v>
      </c>
      <c r="M12" s="7">
        <v>22</v>
      </c>
      <c r="N12" s="39">
        <f t="shared" si="2"/>
        <v>22</v>
      </c>
      <c r="O12" s="40">
        <f t="shared" si="0"/>
        <v>45067</v>
      </c>
      <c r="P12" s="41">
        <f t="shared" si="1"/>
        <v>45092</v>
      </c>
      <c r="Q12" s="64" t="s">
        <v>337</v>
      </c>
      <c r="R12" s="65" t="s">
        <v>57</v>
      </c>
      <c r="S12" s="70" t="s">
        <v>624</v>
      </c>
    </row>
    <row r="13" spans="1:21">
      <c r="A13" t="s">
        <v>343</v>
      </c>
      <c r="B13" s="21">
        <v>45088</v>
      </c>
      <c r="C13" s="31" t="s">
        <v>555</v>
      </c>
      <c r="D13" s="6">
        <v>3</v>
      </c>
      <c r="H13">
        <v>35</v>
      </c>
      <c r="I13">
        <v>37</v>
      </c>
      <c r="J13" s="7">
        <v>38</v>
      </c>
      <c r="K13" s="24">
        <v>21</v>
      </c>
      <c r="L13" s="24">
        <v>22</v>
      </c>
      <c r="M13" s="7">
        <v>22</v>
      </c>
      <c r="N13" s="39">
        <f t="shared" si="2"/>
        <v>22</v>
      </c>
      <c r="O13" s="40">
        <f t="shared" si="0"/>
        <v>45067</v>
      </c>
      <c r="P13" s="41">
        <f t="shared" si="1"/>
        <v>45092</v>
      </c>
      <c r="Q13" s="64" t="s">
        <v>73</v>
      </c>
      <c r="R13" s="65" t="s">
        <v>57</v>
      </c>
      <c r="S13" s="71" t="s">
        <v>639</v>
      </c>
      <c r="U13" t="s">
        <v>18</v>
      </c>
    </row>
    <row r="14" spans="1:19">
      <c r="A14" t="s">
        <v>168</v>
      </c>
      <c r="B14" s="21">
        <v>45088</v>
      </c>
      <c r="C14" s="31" t="s">
        <v>555</v>
      </c>
      <c r="D14" s="6">
        <v>3</v>
      </c>
      <c r="H14">
        <v>37</v>
      </c>
      <c r="I14">
        <v>38</v>
      </c>
      <c r="J14" s="7">
        <v>38</v>
      </c>
      <c r="K14" s="24">
        <v>22</v>
      </c>
      <c r="L14" s="24">
        <v>22</v>
      </c>
      <c r="M14" s="7">
        <v>22</v>
      </c>
      <c r="N14" s="39">
        <f t="shared" si="2"/>
        <v>22</v>
      </c>
      <c r="O14" s="40">
        <f t="shared" si="0"/>
        <v>45067</v>
      </c>
      <c r="P14" s="41">
        <f t="shared" si="1"/>
        <v>45092</v>
      </c>
      <c r="Q14" s="64" t="s">
        <v>567</v>
      </c>
      <c r="R14" s="65" t="s">
        <v>57</v>
      </c>
      <c r="S14" s="70" t="s">
        <v>625</v>
      </c>
    </row>
    <row r="15" spans="1:29">
      <c r="A15" t="s">
        <v>186</v>
      </c>
      <c r="B15" s="21">
        <v>45089</v>
      </c>
      <c r="C15" s="31" t="s">
        <v>305</v>
      </c>
      <c r="D15" s="6">
        <v>3</v>
      </c>
      <c r="H15">
        <v>42</v>
      </c>
      <c r="I15">
        <v>44</v>
      </c>
      <c r="J15" s="7">
        <v>42</v>
      </c>
      <c r="K15" s="24">
        <v>23</v>
      </c>
      <c r="L15" s="24">
        <v>23</v>
      </c>
      <c r="M15" s="7">
        <v>23</v>
      </c>
      <c r="N15" s="39">
        <f t="shared" si="2"/>
        <v>23</v>
      </c>
      <c r="O15" s="40">
        <f t="shared" si="0"/>
        <v>45067</v>
      </c>
      <c r="P15" s="41">
        <f t="shared" si="1"/>
        <v>45092</v>
      </c>
      <c r="Q15" s="64" t="s">
        <v>300</v>
      </c>
      <c r="R15" s="65" t="s">
        <v>57</v>
      </c>
      <c r="S15" s="70" t="s">
        <v>625</v>
      </c>
      <c r="U15" t="s">
        <v>19</v>
      </c>
      <c r="V15" t="s">
        <v>21</v>
      </c>
      <c r="W15" t="s">
        <v>22</v>
      </c>
      <c r="X15" t="s">
        <v>23</v>
      </c>
      <c r="Y15" t="s">
        <v>24</v>
      </c>
      <c r="Z15" t="s">
        <v>25</v>
      </c>
      <c r="AA15" t="s">
        <v>26</v>
      </c>
      <c r="AB15" t="s">
        <v>27</v>
      </c>
      <c r="AC15" t="s">
        <v>33</v>
      </c>
    </row>
    <row r="16" spans="1:28">
      <c r="A16" t="s">
        <v>271</v>
      </c>
      <c r="B16" s="21">
        <v>45091</v>
      </c>
      <c r="C16" s="31" t="s">
        <v>103</v>
      </c>
      <c r="D16" s="6">
        <v>5</v>
      </c>
      <c r="H16" t="s">
        <v>140</v>
      </c>
      <c r="I16" t="s">
        <v>39</v>
      </c>
      <c r="K16" s="24">
        <v>25</v>
      </c>
      <c r="L16" s="24"/>
      <c r="N16" s="39">
        <v>25</v>
      </c>
      <c r="O16" s="40">
        <f t="shared" si="0"/>
        <v>45067</v>
      </c>
      <c r="P16" s="41">
        <f t="shared" si="1"/>
        <v>45092</v>
      </c>
      <c r="Q16" s="64" t="s">
        <v>141</v>
      </c>
      <c r="R16" s="65" t="s">
        <v>71</v>
      </c>
      <c r="S16" s="70" t="s">
        <v>633</v>
      </c>
      <c r="U16" t="s">
        <v>29</v>
      </c>
      <c r="V16">
        <v>6</v>
      </c>
      <c r="W16">
        <v>145</v>
      </c>
      <c r="X16">
        <v>132</v>
      </c>
      <c r="Y16">
        <v>32</v>
      </c>
      <c r="Z16">
        <v>32</v>
      </c>
      <c r="AA16">
        <v>8</v>
      </c>
      <c r="AB16">
        <v>3</v>
      </c>
    </row>
    <row r="17" spans="1:19">
      <c r="A17" t="s">
        <v>351</v>
      </c>
      <c r="B17" s="21">
        <v>45091</v>
      </c>
      <c r="C17" s="52" t="s">
        <v>161</v>
      </c>
      <c r="D17" s="6">
        <v>3</v>
      </c>
      <c r="H17" t="s">
        <v>195</v>
      </c>
      <c r="I17" t="s">
        <v>30</v>
      </c>
      <c r="J17" s="7" t="s">
        <v>196</v>
      </c>
      <c r="K17" s="24">
        <v>25</v>
      </c>
      <c r="L17" s="24"/>
      <c r="N17" s="39">
        <v>25</v>
      </c>
      <c r="O17" s="40">
        <f t="shared" si="0"/>
        <v>45067</v>
      </c>
      <c r="P17" s="41">
        <f t="shared" si="1"/>
        <v>45092</v>
      </c>
      <c r="Q17" s="64" t="s">
        <v>155</v>
      </c>
      <c r="R17" s="65" t="s">
        <v>71</v>
      </c>
      <c r="S17" s="70" t="s">
        <v>625</v>
      </c>
    </row>
    <row r="18" spans="1:19">
      <c r="A18" t="s">
        <v>403</v>
      </c>
      <c r="B18" s="21">
        <v>45091</v>
      </c>
      <c r="C18" s="52" t="s">
        <v>161</v>
      </c>
      <c r="D18" s="6">
        <v>3</v>
      </c>
      <c r="H18" t="s">
        <v>140</v>
      </c>
      <c r="I18" t="s">
        <v>30</v>
      </c>
      <c r="J18" s="7" t="s">
        <v>196</v>
      </c>
      <c r="K18" s="24">
        <v>25</v>
      </c>
      <c r="L18" s="24">
        <v>25</v>
      </c>
      <c r="M18" s="7">
        <v>25</v>
      </c>
      <c r="N18" s="39">
        <f>ROUND((K18+L18+M18)/3,0)</f>
        <v>25</v>
      </c>
      <c r="O18" s="40">
        <f t="shared" si="0"/>
        <v>45067</v>
      </c>
      <c r="P18" s="41">
        <f t="shared" si="1"/>
        <v>45092</v>
      </c>
      <c r="Q18" s="64" t="s">
        <v>136</v>
      </c>
      <c r="R18" s="65" t="s">
        <v>57</v>
      </c>
      <c r="S18" s="70" t="s">
        <v>631</v>
      </c>
    </row>
    <row r="19" spans="1:19">
      <c r="A19" t="s">
        <v>411</v>
      </c>
      <c r="B19" s="21">
        <v>45091</v>
      </c>
      <c r="C19" s="52" t="s">
        <v>161</v>
      </c>
      <c r="D19" s="6">
        <v>5</v>
      </c>
      <c r="H19" t="s">
        <v>140</v>
      </c>
      <c r="I19" t="s">
        <v>39</v>
      </c>
      <c r="K19" s="24">
        <v>25</v>
      </c>
      <c r="L19" s="24">
        <v>24</v>
      </c>
      <c r="N19" s="39">
        <f>ROUND((K19+L19)/2,0)</f>
        <v>25</v>
      </c>
      <c r="O19" s="40">
        <f t="shared" si="0"/>
        <v>45067</v>
      </c>
      <c r="P19" s="41">
        <f t="shared" si="1"/>
        <v>45092</v>
      </c>
      <c r="Q19" s="64" t="s">
        <v>130</v>
      </c>
      <c r="R19" s="65" t="s">
        <v>57</v>
      </c>
      <c r="S19" s="70" t="s">
        <v>633</v>
      </c>
    </row>
    <row r="20" spans="1:19">
      <c r="A20" t="s">
        <v>423</v>
      </c>
      <c r="B20" s="21">
        <v>45091</v>
      </c>
      <c r="C20" s="31" t="s">
        <v>529</v>
      </c>
      <c r="D20" s="6">
        <v>5</v>
      </c>
      <c r="H20" t="s">
        <v>542</v>
      </c>
      <c r="K20" s="24">
        <v>25</v>
      </c>
      <c r="L20" s="24"/>
      <c r="N20" s="39">
        <v>25</v>
      </c>
      <c r="O20" s="40">
        <f t="shared" si="0"/>
        <v>45067</v>
      </c>
      <c r="P20" s="41">
        <f t="shared" si="1"/>
        <v>45092</v>
      </c>
      <c r="Q20" s="64" t="s">
        <v>543</v>
      </c>
      <c r="R20" s="65" t="s">
        <v>67</v>
      </c>
      <c r="S20" s="70" t="s">
        <v>625</v>
      </c>
    </row>
    <row r="21" spans="1:18">
      <c r="A21" t="s">
        <v>600</v>
      </c>
      <c r="B21" s="21">
        <v>45088</v>
      </c>
      <c r="C21" s="25" t="s">
        <v>55</v>
      </c>
      <c r="D21" s="6">
        <v>4</v>
      </c>
      <c r="H21">
        <v>38</v>
      </c>
      <c r="I21">
        <v>33</v>
      </c>
      <c r="J21" s="7">
        <v>33</v>
      </c>
      <c r="K21" s="24">
        <v>22</v>
      </c>
      <c r="L21" s="24">
        <v>20</v>
      </c>
      <c r="M21" s="7">
        <v>20</v>
      </c>
      <c r="N21" s="39">
        <f t="shared" ref="N21:N33" si="4">ROUND((K21+L21+M21)/3,0)</f>
        <v>21</v>
      </c>
      <c r="O21" s="40">
        <f t="shared" si="0"/>
        <v>45068</v>
      </c>
      <c r="P21" s="41">
        <f t="shared" si="1"/>
        <v>45093</v>
      </c>
      <c r="Q21" s="64" t="s">
        <v>60</v>
      </c>
      <c r="R21" s="65" t="s">
        <v>57</v>
      </c>
    </row>
    <row r="22" spans="1:19">
      <c r="A22" t="s">
        <v>63</v>
      </c>
      <c r="B22" s="21">
        <v>45088</v>
      </c>
      <c r="C22" s="30" t="s">
        <v>82</v>
      </c>
      <c r="D22" s="6">
        <v>3</v>
      </c>
      <c r="H22">
        <v>34</v>
      </c>
      <c r="I22">
        <v>34</v>
      </c>
      <c r="J22" s="7">
        <v>38</v>
      </c>
      <c r="K22" s="24">
        <v>20</v>
      </c>
      <c r="L22" s="24">
        <v>20</v>
      </c>
      <c r="M22" s="7">
        <v>22</v>
      </c>
      <c r="N22" s="39">
        <f t="shared" si="4"/>
        <v>21</v>
      </c>
      <c r="O22" s="40">
        <f t="shared" si="0"/>
        <v>45068</v>
      </c>
      <c r="P22" s="41">
        <f t="shared" si="1"/>
        <v>45093</v>
      </c>
      <c r="Q22" s="64" t="s">
        <v>88</v>
      </c>
      <c r="R22" s="65" t="s">
        <v>67</v>
      </c>
      <c r="S22" s="70" t="s">
        <v>625</v>
      </c>
    </row>
    <row r="23" ht="17.45" customHeight="1" spans="1:19">
      <c r="A23" t="s">
        <v>250</v>
      </c>
      <c r="B23" s="21">
        <v>45088</v>
      </c>
      <c r="C23" s="30" t="s">
        <v>82</v>
      </c>
      <c r="D23" s="6">
        <v>4</v>
      </c>
      <c r="H23">
        <v>38</v>
      </c>
      <c r="I23">
        <v>36</v>
      </c>
      <c r="J23" s="7">
        <v>30</v>
      </c>
      <c r="K23" s="24">
        <v>22</v>
      </c>
      <c r="L23" s="24">
        <v>21</v>
      </c>
      <c r="M23" s="7">
        <v>19</v>
      </c>
      <c r="N23" s="39">
        <f t="shared" si="4"/>
        <v>21</v>
      </c>
      <c r="O23" s="40">
        <f t="shared" si="0"/>
        <v>45068</v>
      </c>
      <c r="P23" s="41">
        <f t="shared" si="1"/>
        <v>45093</v>
      </c>
      <c r="Q23" s="64" t="s">
        <v>101</v>
      </c>
      <c r="R23" s="65" t="s">
        <v>71</v>
      </c>
      <c r="S23" s="70" t="s">
        <v>625</v>
      </c>
    </row>
    <row r="24" spans="1:19">
      <c r="A24" t="s">
        <v>332</v>
      </c>
      <c r="B24" s="21">
        <v>45088</v>
      </c>
      <c r="C24" s="31" t="s">
        <v>222</v>
      </c>
      <c r="D24" s="6">
        <v>5</v>
      </c>
      <c r="H24">
        <v>36</v>
      </c>
      <c r="I24">
        <v>35</v>
      </c>
      <c r="J24" s="7">
        <v>36</v>
      </c>
      <c r="K24" s="24">
        <v>21</v>
      </c>
      <c r="L24" s="24">
        <v>21</v>
      </c>
      <c r="M24" s="7">
        <v>21</v>
      </c>
      <c r="N24" s="39">
        <f t="shared" si="4"/>
        <v>21</v>
      </c>
      <c r="O24" s="40">
        <f t="shared" si="0"/>
        <v>45068</v>
      </c>
      <c r="P24" s="41">
        <f t="shared" si="1"/>
        <v>45093</v>
      </c>
      <c r="Q24" s="64" t="s">
        <v>226</v>
      </c>
      <c r="R24" s="65" t="s">
        <v>57</v>
      </c>
      <c r="S24" s="70" t="s">
        <v>624</v>
      </c>
    </row>
    <row r="25" spans="1:19">
      <c r="A25" t="s">
        <v>404</v>
      </c>
      <c r="B25" s="21">
        <v>45088</v>
      </c>
      <c r="C25" s="31" t="s">
        <v>555</v>
      </c>
      <c r="D25" s="6">
        <v>5</v>
      </c>
      <c r="H25">
        <v>39</v>
      </c>
      <c r="I25">
        <v>35</v>
      </c>
      <c r="J25" s="7">
        <v>36</v>
      </c>
      <c r="K25" s="24">
        <v>22</v>
      </c>
      <c r="L25" s="24">
        <v>21</v>
      </c>
      <c r="M25" s="7">
        <v>21</v>
      </c>
      <c r="N25" s="39">
        <f t="shared" si="4"/>
        <v>21</v>
      </c>
      <c r="O25" s="40">
        <f t="shared" si="0"/>
        <v>45068</v>
      </c>
      <c r="P25" s="41">
        <f t="shared" si="1"/>
        <v>45093</v>
      </c>
      <c r="Q25" s="64" t="s">
        <v>337</v>
      </c>
      <c r="R25" s="65" t="s">
        <v>57</v>
      </c>
      <c r="S25" s="70" t="s">
        <v>625</v>
      </c>
    </row>
    <row r="26" spans="1:19">
      <c r="A26" t="s">
        <v>579</v>
      </c>
      <c r="B26" s="21">
        <v>45088</v>
      </c>
      <c r="C26" s="31" t="s">
        <v>555</v>
      </c>
      <c r="D26" s="6">
        <v>3</v>
      </c>
      <c r="H26">
        <v>34</v>
      </c>
      <c r="I26">
        <v>34</v>
      </c>
      <c r="J26" s="7">
        <v>37</v>
      </c>
      <c r="K26" s="24">
        <v>20</v>
      </c>
      <c r="L26" s="24">
        <v>20</v>
      </c>
      <c r="M26" s="7">
        <v>22</v>
      </c>
      <c r="N26" s="39">
        <f t="shared" si="4"/>
        <v>21</v>
      </c>
      <c r="O26" s="40">
        <f t="shared" si="0"/>
        <v>45068</v>
      </c>
      <c r="P26" s="41">
        <f t="shared" si="1"/>
        <v>45093</v>
      </c>
      <c r="Q26" s="64" t="s">
        <v>571</v>
      </c>
      <c r="R26" s="65" t="s">
        <v>57</v>
      </c>
      <c r="S26" s="70" t="s">
        <v>625</v>
      </c>
    </row>
    <row r="27" spans="1:19">
      <c r="A27" t="s">
        <v>111</v>
      </c>
      <c r="B27" s="21">
        <v>45088</v>
      </c>
      <c r="C27" s="31" t="s">
        <v>575</v>
      </c>
      <c r="D27" s="6">
        <v>3</v>
      </c>
      <c r="H27">
        <v>36</v>
      </c>
      <c r="I27">
        <v>37</v>
      </c>
      <c r="J27" s="7">
        <v>34</v>
      </c>
      <c r="K27" s="24">
        <v>21</v>
      </c>
      <c r="L27" s="24">
        <v>22</v>
      </c>
      <c r="M27" s="7">
        <v>20</v>
      </c>
      <c r="N27" s="39">
        <f t="shared" si="4"/>
        <v>21</v>
      </c>
      <c r="O27" s="40">
        <f t="shared" si="0"/>
        <v>45068</v>
      </c>
      <c r="P27" s="41">
        <f t="shared" si="1"/>
        <v>45093</v>
      </c>
      <c r="Q27" s="64" t="s">
        <v>165</v>
      </c>
      <c r="R27" s="65" t="s">
        <v>57</v>
      </c>
      <c r="S27" s="70" t="s">
        <v>625</v>
      </c>
    </row>
    <row r="28" spans="1:19">
      <c r="A28" t="s">
        <v>127</v>
      </c>
      <c r="B28" s="21">
        <v>45088</v>
      </c>
      <c r="C28" s="31" t="s">
        <v>575</v>
      </c>
      <c r="D28" s="6">
        <v>4</v>
      </c>
      <c r="H28">
        <v>36</v>
      </c>
      <c r="I28">
        <v>40</v>
      </c>
      <c r="J28" s="7">
        <v>34</v>
      </c>
      <c r="K28" s="24">
        <v>21</v>
      </c>
      <c r="L28" s="24">
        <v>22</v>
      </c>
      <c r="M28" s="7">
        <v>20</v>
      </c>
      <c r="N28" s="39">
        <f t="shared" si="4"/>
        <v>21</v>
      </c>
      <c r="O28" s="40">
        <f t="shared" si="0"/>
        <v>45068</v>
      </c>
      <c r="P28" s="41">
        <f t="shared" si="1"/>
        <v>45093</v>
      </c>
      <c r="Q28" s="64" t="s">
        <v>577</v>
      </c>
      <c r="R28" s="65" t="s">
        <v>57</v>
      </c>
      <c r="S28" s="70" t="s">
        <v>624</v>
      </c>
    </row>
    <row r="29" spans="1:19">
      <c r="A29" t="s">
        <v>129</v>
      </c>
      <c r="B29" s="21">
        <v>45088</v>
      </c>
      <c r="C29" s="31" t="s">
        <v>575</v>
      </c>
      <c r="D29" s="6">
        <v>4</v>
      </c>
      <c r="H29">
        <v>34</v>
      </c>
      <c r="I29">
        <v>38</v>
      </c>
      <c r="J29" s="7">
        <v>36</v>
      </c>
      <c r="K29" s="24">
        <v>20</v>
      </c>
      <c r="L29" s="24">
        <v>22</v>
      </c>
      <c r="M29" s="7">
        <v>21</v>
      </c>
      <c r="N29" s="39">
        <f t="shared" si="4"/>
        <v>21</v>
      </c>
      <c r="O29" s="40">
        <f t="shared" si="0"/>
        <v>45068</v>
      </c>
      <c r="P29" s="41">
        <f t="shared" si="1"/>
        <v>45093</v>
      </c>
      <c r="Q29" s="64" t="s">
        <v>573</v>
      </c>
      <c r="R29" s="65" t="s">
        <v>57</v>
      </c>
      <c r="S29" s="70" t="s">
        <v>625</v>
      </c>
    </row>
    <row r="30" spans="1:19">
      <c r="A30" t="s">
        <v>218</v>
      </c>
      <c r="B30" s="21">
        <v>45089</v>
      </c>
      <c r="C30" s="31" t="s">
        <v>305</v>
      </c>
      <c r="D30" s="6">
        <v>4</v>
      </c>
      <c r="H30">
        <v>37</v>
      </c>
      <c r="I30">
        <v>37</v>
      </c>
      <c r="J30" s="7">
        <v>38</v>
      </c>
      <c r="K30" s="24">
        <v>22</v>
      </c>
      <c r="L30" s="24">
        <v>22</v>
      </c>
      <c r="M30" s="7">
        <v>22</v>
      </c>
      <c r="N30" s="39">
        <f t="shared" si="4"/>
        <v>22</v>
      </c>
      <c r="O30" s="40">
        <f t="shared" si="0"/>
        <v>45068</v>
      </c>
      <c r="P30" s="41">
        <f t="shared" si="1"/>
        <v>45093</v>
      </c>
      <c r="Q30" s="64" t="s">
        <v>330</v>
      </c>
      <c r="R30" s="65" t="s">
        <v>71</v>
      </c>
      <c r="S30" s="71" t="s">
        <v>639</v>
      </c>
    </row>
    <row r="31" spans="1:19">
      <c r="A31" t="s">
        <v>244</v>
      </c>
      <c r="B31" s="21">
        <v>45089</v>
      </c>
      <c r="C31" s="31" t="s">
        <v>305</v>
      </c>
      <c r="D31" s="6">
        <v>8</v>
      </c>
      <c r="G31" s="7" t="s">
        <v>329</v>
      </c>
      <c r="H31">
        <v>37</v>
      </c>
      <c r="I31">
        <v>36</v>
      </c>
      <c r="J31" s="7">
        <v>38</v>
      </c>
      <c r="K31" s="24">
        <v>22</v>
      </c>
      <c r="L31" s="24">
        <v>21</v>
      </c>
      <c r="M31" s="7">
        <v>22</v>
      </c>
      <c r="N31" s="39">
        <f t="shared" si="4"/>
        <v>22</v>
      </c>
      <c r="O31" s="40">
        <f t="shared" si="0"/>
        <v>45068</v>
      </c>
      <c r="P31" s="41">
        <f t="shared" si="1"/>
        <v>45093</v>
      </c>
      <c r="Q31" s="64" t="s">
        <v>321</v>
      </c>
      <c r="R31" s="65" t="s">
        <v>67</v>
      </c>
      <c r="S31" s="70" t="s">
        <v>640</v>
      </c>
    </row>
    <row r="32" spans="1:19">
      <c r="A32" t="s">
        <v>286</v>
      </c>
      <c r="B32" s="21">
        <v>45089</v>
      </c>
      <c r="C32" s="31" t="s">
        <v>305</v>
      </c>
      <c r="D32" s="6">
        <v>4</v>
      </c>
      <c r="H32">
        <v>40</v>
      </c>
      <c r="I32">
        <v>39</v>
      </c>
      <c r="J32" s="7">
        <v>38</v>
      </c>
      <c r="K32" s="24">
        <v>22</v>
      </c>
      <c r="L32" s="24">
        <v>22</v>
      </c>
      <c r="M32" s="7">
        <v>22</v>
      </c>
      <c r="N32" s="39">
        <f t="shared" si="4"/>
        <v>22</v>
      </c>
      <c r="O32" s="40">
        <f t="shared" si="0"/>
        <v>45068</v>
      </c>
      <c r="P32" s="41">
        <f t="shared" si="1"/>
        <v>45093</v>
      </c>
      <c r="Q32" s="64" t="s">
        <v>88</v>
      </c>
      <c r="R32" s="65" t="s">
        <v>67</v>
      </c>
      <c r="S32" s="70" t="s">
        <v>631</v>
      </c>
    </row>
    <row r="33" spans="1:19">
      <c r="A33" t="s">
        <v>291</v>
      </c>
      <c r="B33" s="21">
        <v>45089</v>
      </c>
      <c r="C33" s="31" t="s">
        <v>305</v>
      </c>
      <c r="D33" s="6">
        <v>5</v>
      </c>
      <c r="H33">
        <v>42</v>
      </c>
      <c r="I33">
        <v>38</v>
      </c>
      <c r="J33" s="7">
        <v>38</v>
      </c>
      <c r="K33" s="24">
        <v>23</v>
      </c>
      <c r="L33" s="24">
        <v>22</v>
      </c>
      <c r="M33" s="7">
        <v>22</v>
      </c>
      <c r="N33" s="39">
        <f t="shared" si="4"/>
        <v>22</v>
      </c>
      <c r="O33" s="40">
        <f t="shared" si="0"/>
        <v>45068</v>
      </c>
      <c r="P33" s="41">
        <f t="shared" si="1"/>
        <v>45093</v>
      </c>
      <c r="Q33" s="64" t="s">
        <v>88</v>
      </c>
      <c r="R33" s="65" t="s">
        <v>67</v>
      </c>
      <c r="S33" s="70" t="s">
        <v>633</v>
      </c>
    </row>
    <row r="34" spans="1:19">
      <c r="A34" t="s">
        <v>367</v>
      </c>
      <c r="B34" s="21">
        <v>45091</v>
      </c>
      <c r="C34" s="31" t="s">
        <v>103</v>
      </c>
      <c r="D34" s="6">
        <v>5</v>
      </c>
      <c r="H34" t="s">
        <v>39</v>
      </c>
      <c r="K34" s="24">
        <v>24</v>
      </c>
      <c r="L34" s="24"/>
      <c r="N34" s="39">
        <v>24</v>
      </c>
      <c r="O34" s="40">
        <f t="shared" si="0"/>
        <v>45068</v>
      </c>
      <c r="P34" s="41">
        <f t="shared" si="1"/>
        <v>45093</v>
      </c>
      <c r="Q34" s="73" t="s">
        <v>112</v>
      </c>
      <c r="R34" s="74" t="s">
        <v>57</v>
      </c>
      <c r="S34" s="72" t="s">
        <v>633</v>
      </c>
    </row>
    <row r="35" spans="1:19">
      <c r="A35" t="s">
        <v>511</v>
      </c>
      <c r="B35" s="21">
        <v>45091</v>
      </c>
      <c r="C35" s="31" t="s">
        <v>103</v>
      </c>
      <c r="D35" s="6">
        <v>5</v>
      </c>
      <c r="H35" t="s">
        <v>39</v>
      </c>
      <c r="K35" s="24">
        <v>24</v>
      </c>
      <c r="L35" s="24"/>
      <c r="N35" s="39">
        <v>24</v>
      </c>
      <c r="O35" s="40">
        <f t="shared" si="0"/>
        <v>45068</v>
      </c>
      <c r="P35" s="41">
        <f t="shared" si="1"/>
        <v>45093</v>
      </c>
      <c r="Q35" s="73" t="s">
        <v>88</v>
      </c>
      <c r="R35" s="74" t="s">
        <v>57</v>
      </c>
      <c r="S35" s="72" t="s">
        <v>633</v>
      </c>
    </row>
    <row r="36" spans="1:19">
      <c r="A36" t="s">
        <v>526</v>
      </c>
      <c r="B36" s="21">
        <v>45091</v>
      </c>
      <c r="C36" s="52" t="s">
        <v>161</v>
      </c>
      <c r="D36" s="6">
        <v>5</v>
      </c>
      <c r="H36">
        <v>43</v>
      </c>
      <c r="I36" t="s">
        <v>39</v>
      </c>
      <c r="K36" s="24">
        <v>23</v>
      </c>
      <c r="L36" s="24">
        <v>24</v>
      </c>
      <c r="M36" s="7">
        <v>24</v>
      </c>
      <c r="N36" s="39">
        <f>ROUND((K36+L36+M36)/3,0)</f>
        <v>24</v>
      </c>
      <c r="O36" s="40">
        <f t="shared" si="0"/>
        <v>45068</v>
      </c>
      <c r="P36" s="41">
        <f t="shared" si="1"/>
        <v>45093</v>
      </c>
      <c r="Q36" s="64" t="s">
        <v>88</v>
      </c>
      <c r="R36" s="65" t="s">
        <v>71</v>
      </c>
      <c r="S36" s="70" t="s">
        <v>625</v>
      </c>
    </row>
    <row r="37" spans="1:19">
      <c r="A37" t="s">
        <v>217</v>
      </c>
      <c r="B37" s="21">
        <v>45091</v>
      </c>
      <c r="C37" s="52" t="s">
        <v>161</v>
      </c>
      <c r="D37" s="6">
        <v>5</v>
      </c>
      <c r="H37" t="s">
        <v>39</v>
      </c>
      <c r="K37" s="24">
        <v>24</v>
      </c>
      <c r="L37" s="24"/>
      <c r="N37" s="39">
        <v>24</v>
      </c>
      <c r="O37" s="40">
        <f t="shared" si="0"/>
        <v>45068</v>
      </c>
      <c r="P37" s="41">
        <f t="shared" si="1"/>
        <v>45093</v>
      </c>
      <c r="Q37" s="64" t="s">
        <v>176</v>
      </c>
      <c r="R37" s="65" t="s">
        <v>71</v>
      </c>
      <c r="S37" s="70" t="s">
        <v>624</v>
      </c>
    </row>
    <row r="38" spans="1:19">
      <c r="A38" t="s">
        <v>224</v>
      </c>
      <c r="B38" s="21">
        <v>45091</v>
      </c>
      <c r="C38" s="52" t="s">
        <v>161</v>
      </c>
      <c r="D38" s="6">
        <v>5</v>
      </c>
      <c r="H38" t="s">
        <v>39</v>
      </c>
      <c r="K38" s="24">
        <v>24</v>
      </c>
      <c r="L38" s="24"/>
      <c r="N38" s="39">
        <v>24</v>
      </c>
      <c r="O38" s="40">
        <f t="shared" si="0"/>
        <v>45068</v>
      </c>
      <c r="P38" s="41">
        <f t="shared" si="1"/>
        <v>45093</v>
      </c>
      <c r="Q38" s="64" t="s">
        <v>88</v>
      </c>
      <c r="R38" s="65" t="s">
        <v>71</v>
      </c>
      <c r="S38" s="70" t="s">
        <v>624</v>
      </c>
    </row>
    <row r="39" spans="1:19">
      <c r="A39" t="s">
        <v>279</v>
      </c>
      <c r="B39" s="21">
        <v>45091</v>
      </c>
      <c r="C39" s="52" t="s">
        <v>489</v>
      </c>
      <c r="D39" s="6">
        <v>5</v>
      </c>
      <c r="E39" t="s">
        <v>39</v>
      </c>
      <c r="K39" s="24"/>
      <c r="L39" s="24"/>
      <c r="M39" s="7">
        <v>24</v>
      </c>
      <c r="N39" s="39">
        <v>24</v>
      </c>
      <c r="O39" s="40">
        <f t="shared" si="0"/>
        <v>45068</v>
      </c>
      <c r="P39" s="41">
        <f t="shared" si="1"/>
        <v>45093</v>
      </c>
      <c r="Q39" s="64" t="s">
        <v>491</v>
      </c>
      <c r="R39" s="65" t="s">
        <v>71</v>
      </c>
      <c r="S39" s="70" t="s">
        <v>625</v>
      </c>
    </row>
    <row r="40" spans="1:19">
      <c r="A40" t="s">
        <v>393</v>
      </c>
      <c r="B40" s="21">
        <v>45091</v>
      </c>
      <c r="C40" s="31" t="s">
        <v>529</v>
      </c>
      <c r="D40" s="6">
        <v>5</v>
      </c>
      <c r="H40" t="s">
        <v>39</v>
      </c>
      <c r="K40" s="24"/>
      <c r="L40" s="24"/>
      <c r="M40" s="7">
        <v>24</v>
      </c>
      <c r="N40" s="39">
        <v>24</v>
      </c>
      <c r="O40" s="40">
        <f t="shared" si="0"/>
        <v>45068</v>
      </c>
      <c r="P40" s="41">
        <f t="shared" si="1"/>
        <v>45093</v>
      </c>
      <c r="Q40" s="64" t="s">
        <v>549</v>
      </c>
      <c r="R40" s="65" t="s">
        <v>71</v>
      </c>
      <c r="S40" s="70" t="s">
        <v>624</v>
      </c>
    </row>
    <row r="41" spans="1:19">
      <c r="A41" t="s">
        <v>535</v>
      </c>
      <c r="B41" s="21">
        <v>45091</v>
      </c>
      <c r="C41" s="66" t="s">
        <v>582</v>
      </c>
      <c r="D41" s="6">
        <v>6</v>
      </c>
      <c r="H41">
        <v>36</v>
      </c>
      <c r="I41" t="s">
        <v>39</v>
      </c>
      <c r="J41" s="7" t="s">
        <v>39</v>
      </c>
      <c r="K41" s="24">
        <v>24</v>
      </c>
      <c r="N41" s="8">
        <v>24</v>
      </c>
      <c r="O41" s="40">
        <f t="shared" si="0"/>
        <v>45068</v>
      </c>
      <c r="P41" s="41">
        <f t="shared" si="1"/>
        <v>45093</v>
      </c>
      <c r="Q41" s="64" t="s">
        <v>613</v>
      </c>
      <c r="R41" s="65" t="s">
        <v>71</v>
      </c>
      <c r="S41" s="70" t="s">
        <v>631</v>
      </c>
    </row>
    <row r="42" spans="1:19">
      <c r="A42" t="s">
        <v>69</v>
      </c>
      <c r="B42" s="21">
        <v>45092</v>
      </c>
      <c r="C42" s="52" t="s">
        <v>231</v>
      </c>
      <c r="D42" s="6">
        <v>6</v>
      </c>
      <c r="H42" t="s">
        <v>140</v>
      </c>
      <c r="I42" t="s">
        <v>39</v>
      </c>
      <c r="K42" s="24"/>
      <c r="L42" s="24"/>
      <c r="M42" s="7">
        <v>25</v>
      </c>
      <c r="N42" s="39">
        <v>25</v>
      </c>
      <c r="O42" s="40">
        <f t="shared" si="0"/>
        <v>45068</v>
      </c>
      <c r="P42" s="41">
        <f t="shared" si="1"/>
        <v>45093</v>
      </c>
      <c r="Q42" s="64" t="s">
        <v>136</v>
      </c>
      <c r="R42" s="65" t="s">
        <v>57</v>
      </c>
      <c r="S42" s="70" t="s">
        <v>635</v>
      </c>
    </row>
    <row r="43" spans="1:19">
      <c r="A43" t="s">
        <v>143</v>
      </c>
      <c r="B43" s="21">
        <v>45092</v>
      </c>
      <c r="C43" s="52" t="s">
        <v>231</v>
      </c>
      <c r="D43" s="6">
        <v>5</v>
      </c>
      <c r="H43" t="s">
        <v>140</v>
      </c>
      <c r="K43" s="24">
        <v>25</v>
      </c>
      <c r="L43" s="24"/>
      <c r="N43" s="39">
        <v>25</v>
      </c>
      <c r="O43" s="40">
        <f t="shared" si="0"/>
        <v>45068</v>
      </c>
      <c r="P43" s="41">
        <f t="shared" si="1"/>
        <v>45093</v>
      </c>
      <c r="Q43" s="64" t="s">
        <v>165</v>
      </c>
      <c r="R43" s="65" t="s">
        <v>57</v>
      </c>
      <c r="S43" s="70" t="s">
        <v>633</v>
      </c>
    </row>
    <row r="44" spans="1:18">
      <c r="A44" t="s">
        <v>177</v>
      </c>
      <c r="B44" s="21">
        <v>45088</v>
      </c>
      <c r="C44" s="30" t="s">
        <v>82</v>
      </c>
      <c r="D44" s="6">
        <v>5</v>
      </c>
      <c r="H44">
        <v>34</v>
      </c>
      <c r="I44">
        <v>31</v>
      </c>
      <c r="J44" s="7">
        <v>34</v>
      </c>
      <c r="K44" s="24">
        <v>20</v>
      </c>
      <c r="L44" s="24">
        <v>19</v>
      </c>
      <c r="M44" s="7">
        <v>20</v>
      </c>
      <c r="N44" s="39">
        <f t="shared" ref="N44:N62" si="5">ROUND((K44+L44+M44)/3,0)</f>
        <v>20</v>
      </c>
      <c r="O44" s="40">
        <f t="shared" si="0"/>
        <v>45069</v>
      </c>
      <c r="P44" s="41">
        <f t="shared" si="1"/>
        <v>45094</v>
      </c>
      <c r="Q44" s="64" t="s">
        <v>83</v>
      </c>
      <c r="R44" s="65" t="s">
        <v>71</v>
      </c>
    </row>
    <row r="45" spans="1:19">
      <c r="A45" t="s">
        <v>206</v>
      </c>
      <c r="B45" s="21">
        <v>45088</v>
      </c>
      <c r="C45" s="30" t="s">
        <v>82</v>
      </c>
      <c r="D45" s="6">
        <v>3</v>
      </c>
      <c r="H45">
        <v>36</v>
      </c>
      <c r="I45">
        <v>32</v>
      </c>
      <c r="J45" s="7">
        <v>33</v>
      </c>
      <c r="K45" s="24">
        <v>21</v>
      </c>
      <c r="L45" s="24">
        <v>19</v>
      </c>
      <c r="M45" s="7">
        <v>20</v>
      </c>
      <c r="N45" s="39">
        <f t="shared" si="5"/>
        <v>20</v>
      </c>
      <c r="O45" s="40">
        <f t="shared" si="0"/>
        <v>45069</v>
      </c>
      <c r="P45" s="41">
        <f t="shared" si="1"/>
        <v>45094</v>
      </c>
      <c r="Q45" s="64" t="s">
        <v>88</v>
      </c>
      <c r="R45" s="65" t="s">
        <v>67</v>
      </c>
      <c r="S45" s="70" t="s">
        <v>625</v>
      </c>
    </row>
    <row r="46" spans="1:19">
      <c r="A46" t="s">
        <v>263</v>
      </c>
      <c r="B46" s="21">
        <v>45088</v>
      </c>
      <c r="C46" s="30" t="s">
        <v>82</v>
      </c>
      <c r="D46" s="6">
        <v>4</v>
      </c>
      <c r="H46">
        <v>32</v>
      </c>
      <c r="I46">
        <v>34</v>
      </c>
      <c r="J46" s="7">
        <v>35</v>
      </c>
      <c r="K46" s="24">
        <v>19</v>
      </c>
      <c r="L46" s="24">
        <v>20</v>
      </c>
      <c r="M46" s="7">
        <v>21</v>
      </c>
      <c r="N46" s="39">
        <f t="shared" si="5"/>
        <v>20</v>
      </c>
      <c r="O46" s="40">
        <f t="shared" si="0"/>
        <v>45069</v>
      </c>
      <c r="P46" s="41">
        <f t="shared" si="1"/>
        <v>45094</v>
      </c>
      <c r="Q46" s="64" t="s">
        <v>91</v>
      </c>
      <c r="R46" s="65" t="s">
        <v>67</v>
      </c>
      <c r="S46" s="70" t="s">
        <v>624</v>
      </c>
    </row>
    <row r="47" spans="1:19">
      <c r="A47" t="s">
        <v>281</v>
      </c>
      <c r="B47" s="21">
        <v>45088</v>
      </c>
      <c r="C47" s="30" t="s">
        <v>82</v>
      </c>
      <c r="D47" s="6">
        <v>6</v>
      </c>
      <c r="H47">
        <v>33</v>
      </c>
      <c r="I47">
        <v>30</v>
      </c>
      <c r="J47" s="7">
        <v>34</v>
      </c>
      <c r="K47" s="24">
        <v>20</v>
      </c>
      <c r="L47" s="24">
        <v>19</v>
      </c>
      <c r="M47" s="7">
        <v>20</v>
      </c>
      <c r="N47" s="39">
        <f t="shared" si="5"/>
        <v>20</v>
      </c>
      <c r="O47" s="40">
        <f t="shared" si="0"/>
        <v>45069</v>
      </c>
      <c r="P47" s="41">
        <f t="shared" si="1"/>
        <v>45094</v>
      </c>
      <c r="Q47" s="64" t="s">
        <v>96</v>
      </c>
      <c r="R47" s="65" t="s">
        <v>67</v>
      </c>
      <c r="S47" s="70" t="s">
        <v>635</v>
      </c>
    </row>
    <row r="48" spans="1:19">
      <c r="A48" t="s">
        <v>284</v>
      </c>
      <c r="B48" s="21">
        <v>45088</v>
      </c>
      <c r="C48" s="31" t="s">
        <v>222</v>
      </c>
      <c r="D48" s="6">
        <v>5</v>
      </c>
      <c r="H48">
        <v>32</v>
      </c>
      <c r="I48">
        <v>35</v>
      </c>
      <c r="J48" s="7">
        <v>35</v>
      </c>
      <c r="K48" s="24">
        <v>19</v>
      </c>
      <c r="L48" s="24">
        <v>21</v>
      </c>
      <c r="M48" s="7">
        <v>21</v>
      </c>
      <c r="N48" s="39">
        <f t="shared" si="5"/>
        <v>20</v>
      </c>
      <c r="O48" s="40">
        <f t="shared" si="0"/>
        <v>45069</v>
      </c>
      <c r="P48" s="41">
        <f t="shared" si="1"/>
        <v>45094</v>
      </c>
      <c r="Q48" s="64" t="s">
        <v>60</v>
      </c>
      <c r="R48" s="65" t="s">
        <v>57</v>
      </c>
      <c r="S48" s="70" t="s">
        <v>633</v>
      </c>
    </row>
    <row r="49" spans="1:19">
      <c r="A49" t="s">
        <v>289</v>
      </c>
      <c r="B49" s="21">
        <v>45088</v>
      </c>
      <c r="C49" s="31" t="s">
        <v>555</v>
      </c>
      <c r="D49" s="6">
        <v>5</v>
      </c>
      <c r="H49">
        <v>33</v>
      </c>
      <c r="I49">
        <v>33</v>
      </c>
      <c r="J49" s="7">
        <v>34</v>
      </c>
      <c r="K49" s="24">
        <v>20</v>
      </c>
      <c r="L49" s="24">
        <v>20</v>
      </c>
      <c r="M49" s="7">
        <v>20</v>
      </c>
      <c r="N49" s="39">
        <f t="shared" si="5"/>
        <v>20</v>
      </c>
      <c r="O49" s="40">
        <f t="shared" si="0"/>
        <v>45069</v>
      </c>
      <c r="P49" s="41">
        <f t="shared" si="1"/>
        <v>45094</v>
      </c>
      <c r="Q49" s="64" t="s">
        <v>141</v>
      </c>
      <c r="R49" s="65" t="s">
        <v>57</v>
      </c>
      <c r="S49" s="70" t="s">
        <v>633</v>
      </c>
    </row>
    <row r="50" spans="1:19">
      <c r="A50" t="s">
        <v>310</v>
      </c>
      <c r="B50" s="21">
        <v>45088</v>
      </c>
      <c r="C50" s="31" t="s">
        <v>555</v>
      </c>
      <c r="D50" s="6">
        <v>4</v>
      </c>
      <c r="H50">
        <v>33</v>
      </c>
      <c r="I50">
        <v>34</v>
      </c>
      <c r="J50" s="7">
        <v>33</v>
      </c>
      <c r="K50" s="24">
        <v>20</v>
      </c>
      <c r="L50" s="24">
        <v>20</v>
      </c>
      <c r="M50" s="7">
        <v>20</v>
      </c>
      <c r="N50" s="39">
        <f t="shared" si="5"/>
        <v>20</v>
      </c>
      <c r="O50" s="40">
        <f t="shared" si="0"/>
        <v>45069</v>
      </c>
      <c r="P50" s="41">
        <f t="shared" si="1"/>
        <v>45094</v>
      </c>
      <c r="Q50" s="64" t="s">
        <v>165</v>
      </c>
      <c r="R50" s="65" t="s">
        <v>57</v>
      </c>
      <c r="S50" s="71" t="s">
        <v>639</v>
      </c>
    </row>
    <row r="51" spans="1:19">
      <c r="A51" t="s">
        <v>315</v>
      </c>
      <c r="B51" s="21">
        <v>45089</v>
      </c>
      <c r="C51" s="31" t="s">
        <v>305</v>
      </c>
      <c r="D51" s="6">
        <v>3</v>
      </c>
      <c r="H51">
        <v>34</v>
      </c>
      <c r="I51">
        <v>38</v>
      </c>
      <c r="J51" s="7">
        <v>37</v>
      </c>
      <c r="K51" s="24">
        <v>20</v>
      </c>
      <c r="L51" s="24">
        <v>22</v>
      </c>
      <c r="M51" s="7">
        <v>22</v>
      </c>
      <c r="N51" s="39">
        <f t="shared" si="5"/>
        <v>21</v>
      </c>
      <c r="O51" s="40">
        <f t="shared" si="0"/>
        <v>45069</v>
      </c>
      <c r="P51" s="41">
        <f t="shared" si="1"/>
        <v>45094</v>
      </c>
      <c r="Q51" s="64" t="s">
        <v>307</v>
      </c>
      <c r="R51" s="65" t="s">
        <v>67</v>
      </c>
      <c r="S51" s="70" t="s">
        <v>625</v>
      </c>
    </row>
    <row r="52" spans="1:19">
      <c r="A52" t="s">
        <v>327</v>
      </c>
      <c r="B52" s="21">
        <v>45089</v>
      </c>
      <c r="C52" s="31" t="s">
        <v>305</v>
      </c>
      <c r="D52" s="6">
        <v>5</v>
      </c>
      <c r="H52">
        <v>32</v>
      </c>
      <c r="I52">
        <v>37</v>
      </c>
      <c r="J52" s="7">
        <v>38</v>
      </c>
      <c r="K52" s="24">
        <v>19</v>
      </c>
      <c r="L52" s="24">
        <v>22</v>
      </c>
      <c r="M52" s="7">
        <v>22</v>
      </c>
      <c r="N52" s="39">
        <f t="shared" si="5"/>
        <v>21</v>
      </c>
      <c r="O52" s="40">
        <f t="shared" si="0"/>
        <v>45069</v>
      </c>
      <c r="P52" s="41">
        <f t="shared" si="1"/>
        <v>45094</v>
      </c>
      <c r="Q52" s="64" t="s">
        <v>307</v>
      </c>
      <c r="R52" s="65" t="s">
        <v>71</v>
      </c>
      <c r="S52" s="70" t="s">
        <v>633</v>
      </c>
    </row>
    <row r="53" spans="1:18">
      <c r="A53" t="s">
        <v>346</v>
      </c>
      <c r="B53" s="21">
        <v>45089</v>
      </c>
      <c r="C53" s="31" t="s">
        <v>305</v>
      </c>
      <c r="D53" s="6">
        <v>8</v>
      </c>
      <c r="G53" s="7" t="s">
        <v>323</v>
      </c>
      <c r="H53">
        <v>38</v>
      </c>
      <c r="I53">
        <v>38</v>
      </c>
      <c r="J53" s="7">
        <v>34</v>
      </c>
      <c r="K53" s="24">
        <v>22</v>
      </c>
      <c r="L53" s="24">
        <v>22</v>
      </c>
      <c r="M53" s="7">
        <v>20</v>
      </c>
      <c r="N53" s="39">
        <f t="shared" si="5"/>
        <v>21</v>
      </c>
      <c r="O53" s="40">
        <f t="shared" si="0"/>
        <v>45069</v>
      </c>
      <c r="P53" s="41">
        <f t="shared" si="1"/>
        <v>45094</v>
      </c>
      <c r="Q53" s="64" t="s">
        <v>324</v>
      </c>
      <c r="R53" s="65" t="s">
        <v>67</v>
      </c>
    </row>
    <row r="54" spans="1:19">
      <c r="A54" t="s">
        <v>385</v>
      </c>
      <c r="B54" s="21">
        <v>45089</v>
      </c>
      <c r="C54" s="31" t="s">
        <v>305</v>
      </c>
      <c r="D54" s="6">
        <v>5</v>
      </c>
      <c r="H54">
        <v>34</v>
      </c>
      <c r="I54">
        <v>34</v>
      </c>
      <c r="J54" s="7">
        <v>38</v>
      </c>
      <c r="K54" s="24">
        <v>20</v>
      </c>
      <c r="L54" s="24">
        <v>20</v>
      </c>
      <c r="M54" s="7">
        <v>22</v>
      </c>
      <c r="N54" s="39">
        <f t="shared" si="5"/>
        <v>21</v>
      </c>
      <c r="O54" s="40">
        <f t="shared" si="0"/>
        <v>45069</v>
      </c>
      <c r="P54" s="41">
        <f t="shared" si="1"/>
        <v>45094</v>
      </c>
      <c r="Q54" s="64" t="s">
        <v>342</v>
      </c>
      <c r="R54" s="65" t="s">
        <v>57</v>
      </c>
      <c r="S54" s="70" t="s">
        <v>633</v>
      </c>
    </row>
    <row r="55" spans="1:19">
      <c r="A55" t="s">
        <v>392</v>
      </c>
      <c r="B55" s="21">
        <v>45089</v>
      </c>
      <c r="C55" s="31" t="s">
        <v>344</v>
      </c>
      <c r="D55" s="6">
        <v>6</v>
      </c>
      <c r="H55">
        <v>38</v>
      </c>
      <c r="I55">
        <v>36</v>
      </c>
      <c r="J55" s="7">
        <v>36</v>
      </c>
      <c r="K55" s="24">
        <v>22</v>
      </c>
      <c r="L55" s="24">
        <v>21</v>
      </c>
      <c r="M55" s="7">
        <v>21</v>
      </c>
      <c r="N55" s="39">
        <f t="shared" si="5"/>
        <v>21</v>
      </c>
      <c r="O55" s="40">
        <f t="shared" si="0"/>
        <v>45069</v>
      </c>
      <c r="P55" s="41">
        <f t="shared" si="1"/>
        <v>45094</v>
      </c>
      <c r="Q55" s="64" t="s">
        <v>261</v>
      </c>
      <c r="R55" s="65" t="s">
        <v>57</v>
      </c>
      <c r="S55" s="70" t="s">
        <v>624</v>
      </c>
    </row>
    <row r="56" spans="1:23">
      <c r="A56" t="s">
        <v>400</v>
      </c>
      <c r="B56" s="21">
        <v>45091</v>
      </c>
      <c r="C56" s="31" t="s">
        <v>103</v>
      </c>
      <c r="D56" s="6">
        <v>5</v>
      </c>
      <c r="H56">
        <v>37</v>
      </c>
      <c r="I56" t="s">
        <v>39</v>
      </c>
      <c r="K56" s="24">
        <v>22</v>
      </c>
      <c r="L56" s="24">
        <v>24</v>
      </c>
      <c r="M56" s="7">
        <v>24</v>
      </c>
      <c r="N56" s="39">
        <f t="shared" si="5"/>
        <v>23</v>
      </c>
      <c r="O56" s="40">
        <f t="shared" si="0"/>
        <v>45069</v>
      </c>
      <c r="P56" s="41">
        <f t="shared" si="1"/>
        <v>45094</v>
      </c>
      <c r="Q56" s="64" t="s">
        <v>109</v>
      </c>
      <c r="R56" s="65" t="s">
        <v>57</v>
      </c>
      <c r="S56" s="70" t="s">
        <v>633</v>
      </c>
      <c r="U56" s="4"/>
      <c r="V56" s="4"/>
      <c r="W56" s="4"/>
    </row>
    <row r="57" spans="1:19">
      <c r="A57" t="s">
        <v>490</v>
      </c>
      <c r="B57" s="21">
        <v>45091</v>
      </c>
      <c r="C57" s="52" t="s">
        <v>161</v>
      </c>
      <c r="D57" s="6">
        <v>5</v>
      </c>
      <c r="H57">
        <v>41</v>
      </c>
      <c r="I57">
        <v>37</v>
      </c>
      <c r="J57" s="7">
        <v>42</v>
      </c>
      <c r="K57" s="24">
        <v>23</v>
      </c>
      <c r="L57" s="24">
        <v>22</v>
      </c>
      <c r="M57" s="7">
        <v>23</v>
      </c>
      <c r="N57" s="39">
        <f t="shared" si="5"/>
        <v>23</v>
      </c>
      <c r="O57" s="40">
        <f t="shared" si="0"/>
        <v>45069</v>
      </c>
      <c r="P57" s="41">
        <f t="shared" si="1"/>
        <v>45094</v>
      </c>
      <c r="Q57" s="64" t="s">
        <v>165</v>
      </c>
      <c r="R57" s="65" t="s">
        <v>57</v>
      </c>
      <c r="S57" s="70" t="s">
        <v>625</v>
      </c>
    </row>
    <row r="58" spans="1:20">
      <c r="A58" t="s">
        <v>519</v>
      </c>
      <c r="B58" s="21">
        <v>45091</v>
      </c>
      <c r="C58" s="52" t="s">
        <v>161</v>
      </c>
      <c r="D58" s="6">
        <v>6</v>
      </c>
      <c r="H58">
        <v>38</v>
      </c>
      <c r="I58" t="s">
        <v>39</v>
      </c>
      <c r="J58" s="7" t="s">
        <v>39</v>
      </c>
      <c r="K58" s="24">
        <v>22</v>
      </c>
      <c r="L58" s="24">
        <v>24</v>
      </c>
      <c r="M58" s="7">
        <v>24</v>
      </c>
      <c r="N58" s="39">
        <f t="shared" si="5"/>
        <v>23</v>
      </c>
      <c r="O58" s="40">
        <f t="shared" si="0"/>
        <v>45069</v>
      </c>
      <c r="P58" s="41">
        <f t="shared" si="1"/>
        <v>45094</v>
      </c>
      <c r="Q58" s="64" t="s">
        <v>201</v>
      </c>
      <c r="R58" s="65" t="s">
        <v>57</v>
      </c>
      <c r="S58" s="70" t="s">
        <v>635</v>
      </c>
      <c r="T58" s="4"/>
    </row>
    <row r="59" spans="1:19">
      <c r="A59" t="s">
        <v>559</v>
      </c>
      <c r="B59" s="21">
        <v>45091</v>
      </c>
      <c r="C59" s="52" t="s">
        <v>161</v>
      </c>
      <c r="D59" s="6">
        <v>4</v>
      </c>
      <c r="H59">
        <v>37</v>
      </c>
      <c r="I59" t="s">
        <v>39</v>
      </c>
      <c r="J59" s="7">
        <v>44</v>
      </c>
      <c r="K59" s="24">
        <v>22</v>
      </c>
      <c r="L59" s="24">
        <v>24</v>
      </c>
      <c r="M59" s="7">
        <v>23</v>
      </c>
      <c r="N59" s="39">
        <f t="shared" si="5"/>
        <v>23</v>
      </c>
      <c r="O59" s="40">
        <f t="shared" si="0"/>
        <v>45069</v>
      </c>
      <c r="P59" s="41">
        <f t="shared" si="1"/>
        <v>45094</v>
      </c>
      <c r="Q59" s="64" t="s">
        <v>88</v>
      </c>
      <c r="R59" s="65" t="s">
        <v>57</v>
      </c>
      <c r="S59" s="70" t="s">
        <v>625</v>
      </c>
    </row>
    <row r="60" spans="1:19">
      <c r="A60" t="s">
        <v>108</v>
      </c>
      <c r="B60" s="21">
        <v>45091</v>
      </c>
      <c r="C60" s="66" t="s">
        <v>582</v>
      </c>
      <c r="D60" s="6">
        <v>8</v>
      </c>
      <c r="H60">
        <v>41</v>
      </c>
      <c r="I60">
        <v>42</v>
      </c>
      <c r="J60" s="7">
        <v>44</v>
      </c>
      <c r="K60" s="24">
        <v>23</v>
      </c>
      <c r="L60" s="24">
        <v>23</v>
      </c>
      <c r="M60" s="7">
        <v>23</v>
      </c>
      <c r="N60" s="8">
        <f t="shared" si="5"/>
        <v>23</v>
      </c>
      <c r="O60" s="40">
        <f t="shared" si="0"/>
        <v>45069</v>
      </c>
      <c r="P60" s="41">
        <f t="shared" si="1"/>
        <v>45094</v>
      </c>
      <c r="Q60" s="64" t="s">
        <v>491</v>
      </c>
      <c r="R60" s="65" t="s">
        <v>67</v>
      </c>
      <c r="S60" s="70" t="s">
        <v>635</v>
      </c>
    </row>
    <row r="61" spans="1:19">
      <c r="A61" t="s">
        <v>316</v>
      </c>
      <c r="B61" s="21">
        <v>45091</v>
      </c>
      <c r="C61" s="66" t="s">
        <v>582</v>
      </c>
      <c r="D61" s="6">
        <v>6</v>
      </c>
      <c r="H61">
        <v>40</v>
      </c>
      <c r="I61">
        <v>42</v>
      </c>
      <c r="J61" s="7">
        <v>43</v>
      </c>
      <c r="K61" s="24">
        <v>22</v>
      </c>
      <c r="L61" s="24">
        <v>23</v>
      </c>
      <c r="M61" s="7">
        <v>23</v>
      </c>
      <c r="N61" s="8">
        <f t="shared" si="5"/>
        <v>23</v>
      </c>
      <c r="O61" s="40">
        <f t="shared" si="0"/>
        <v>45069</v>
      </c>
      <c r="P61" s="41">
        <f t="shared" si="1"/>
        <v>45094</v>
      </c>
      <c r="Q61" s="64" t="s">
        <v>599</v>
      </c>
      <c r="R61" s="65" t="s">
        <v>71</v>
      </c>
      <c r="S61" s="70" t="s">
        <v>635</v>
      </c>
    </row>
    <row r="62" spans="1:19">
      <c r="A62" t="s">
        <v>353</v>
      </c>
      <c r="B62" s="21">
        <v>45091</v>
      </c>
      <c r="C62" s="66" t="s">
        <v>582</v>
      </c>
      <c r="D62" s="6">
        <v>6</v>
      </c>
      <c r="H62">
        <v>40</v>
      </c>
      <c r="I62">
        <v>43</v>
      </c>
      <c r="J62" s="7">
        <v>41</v>
      </c>
      <c r="K62" s="24">
        <v>22</v>
      </c>
      <c r="L62" s="24">
        <v>23</v>
      </c>
      <c r="M62" s="7">
        <v>23</v>
      </c>
      <c r="N62" s="8">
        <f t="shared" si="5"/>
        <v>23</v>
      </c>
      <c r="O62" s="40">
        <f t="shared" si="0"/>
        <v>45069</v>
      </c>
      <c r="P62" s="41">
        <f t="shared" si="1"/>
        <v>45094</v>
      </c>
      <c r="Q62" s="64" t="s">
        <v>88</v>
      </c>
      <c r="R62" s="65" t="s">
        <v>67</v>
      </c>
      <c r="S62" s="70" t="s">
        <v>625</v>
      </c>
    </row>
    <row r="63" spans="1:19">
      <c r="A63" t="s">
        <v>417</v>
      </c>
      <c r="B63" s="21">
        <v>45092</v>
      </c>
      <c r="C63" s="52" t="s">
        <v>231</v>
      </c>
      <c r="D63" s="6">
        <v>4</v>
      </c>
      <c r="H63" t="s">
        <v>39</v>
      </c>
      <c r="K63" s="24">
        <v>24</v>
      </c>
      <c r="L63" s="24"/>
      <c r="N63" s="39">
        <v>24</v>
      </c>
      <c r="O63" s="40">
        <f t="shared" si="0"/>
        <v>45069</v>
      </c>
      <c r="P63" s="41">
        <f t="shared" si="1"/>
        <v>45094</v>
      </c>
      <c r="Q63" s="64" t="s">
        <v>88</v>
      </c>
      <c r="R63" s="65" t="s">
        <v>71</v>
      </c>
      <c r="S63" s="70" t="s">
        <v>625</v>
      </c>
    </row>
    <row r="64" spans="1:19">
      <c r="A64" t="s">
        <v>79</v>
      </c>
      <c r="B64" s="21">
        <v>45092</v>
      </c>
      <c r="C64" s="52" t="s">
        <v>231</v>
      </c>
      <c r="D64" s="6">
        <v>8</v>
      </c>
      <c r="H64" t="s">
        <v>39</v>
      </c>
      <c r="K64" s="24">
        <v>24</v>
      </c>
      <c r="L64" s="24"/>
      <c r="N64" s="39">
        <v>24</v>
      </c>
      <c r="O64" s="40">
        <f t="shared" si="0"/>
        <v>45069</v>
      </c>
      <c r="P64" s="41">
        <f t="shared" si="1"/>
        <v>45094</v>
      </c>
      <c r="Q64" s="64" t="s">
        <v>265</v>
      </c>
      <c r="R64" s="65" t="s">
        <v>57</v>
      </c>
      <c r="S64" s="70" t="s">
        <v>649</v>
      </c>
    </row>
    <row r="65" spans="1:19">
      <c r="A65" t="s">
        <v>210</v>
      </c>
      <c r="B65" s="21">
        <v>45092</v>
      </c>
      <c r="C65" s="52" t="s">
        <v>231</v>
      </c>
      <c r="D65" s="6">
        <v>4</v>
      </c>
      <c r="H65" t="s">
        <v>39</v>
      </c>
      <c r="K65" s="24">
        <v>24</v>
      </c>
      <c r="L65" s="24"/>
      <c r="N65" s="39">
        <v>24</v>
      </c>
      <c r="O65" s="40">
        <f t="shared" si="0"/>
        <v>45069</v>
      </c>
      <c r="P65" s="41">
        <f t="shared" si="1"/>
        <v>45094</v>
      </c>
      <c r="Q65" s="64" t="s">
        <v>288</v>
      </c>
      <c r="R65" s="65" t="s">
        <v>71</v>
      </c>
      <c r="S65" s="70" t="s">
        <v>631</v>
      </c>
    </row>
    <row r="66" spans="1:19">
      <c r="A66" t="s">
        <v>245</v>
      </c>
      <c r="B66" s="21">
        <v>45092</v>
      </c>
      <c r="C66" s="31" t="s">
        <v>356</v>
      </c>
      <c r="D66" s="6">
        <v>6</v>
      </c>
      <c r="H66">
        <v>41</v>
      </c>
      <c r="I66" t="s">
        <v>39</v>
      </c>
      <c r="K66" s="24">
        <v>23</v>
      </c>
      <c r="L66" s="24">
        <v>24</v>
      </c>
      <c r="M66" s="7">
        <v>24</v>
      </c>
      <c r="N66" s="39">
        <f>ROUND((K66+L66+M66)/3,0)</f>
        <v>24</v>
      </c>
      <c r="O66" s="40">
        <f t="shared" ref="O66:O129" si="6">B66-N66+1</f>
        <v>45069</v>
      </c>
      <c r="P66" s="41">
        <f t="shared" ref="P66:P129" si="7">O66+25</f>
        <v>45094</v>
      </c>
      <c r="Q66" s="64" t="s">
        <v>371</v>
      </c>
      <c r="R66" s="65" t="s">
        <v>71</v>
      </c>
      <c r="S66" s="70" t="s">
        <v>633</v>
      </c>
    </row>
    <row r="67" spans="1:19">
      <c r="A67" t="s">
        <v>268</v>
      </c>
      <c r="B67" s="21">
        <v>45092</v>
      </c>
      <c r="C67" s="31" t="s">
        <v>356</v>
      </c>
      <c r="D67" s="6">
        <v>4</v>
      </c>
      <c r="H67" s="24">
        <v>32</v>
      </c>
      <c r="I67" t="s">
        <v>39</v>
      </c>
      <c r="K67" s="24">
        <v>19</v>
      </c>
      <c r="L67" s="24">
        <v>24</v>
      </c>
      <c r="N67" s="39">
        <v>24</v>
      </c>
      <c r="O67" s="40">
        <f t="shared" si="6"/>
        <v>45069</v>
      </c>
      <c r="P67" s="41">
        <f t="shared" si="7"/>
        <v>45094</v>
      </c>
      <c r="Q67" s="64" t="s">
        <v>96</v>
      </c>
      <c r="R67" s="65" t="s">
        <v>71</v>
      </c>
      <c r="S67" s="70" t="s">
        <v>624</v>
      </c>
    </row>
    <row r="68" spans="1:19">
      <c r="A68" t="s">
        <v>388</v>
      </c>
      <c r="B68" s="21">
        <v>45092</v>
      </c>
      <c r="C68" s="31" t="s">
        <v>356</v>
      </c>
      <c r="D68" s="6">
        <v>4</v>
      </c>
      <c r="H68" s="24">
        <v>40</v>
      </c>
      <c r="I68" t="s">
        <v>39</v>
      </c>
      <c r="K68" s="24"/>
      <c r="L68" s="24">
        <v>24</v>
      </c>
      <c r="N68" s="39">
        <v>24</v>
      </c>
      <c r="O68" s="40">
        <f t="shared" si="6"/>
        <v>45069</v>
      </c>
      <c r="P68" s="41">
        <f t="shared" si="7"/>
        <v>45094</v>
      </c>
      <c r="Q68" s="64" t="s">
        <v>88</v>
      </c>
      <c r="R68" s="65" t="s">
        <v>71</v>
      </c>
      <c r="S68" s="70" t="s">
        <v>625</v>
      </c>
    </row>
    <row r="69" spans="1:19">
      <c r="A69" t="s">
        <v>492</v>
      </c>
      <c r="B69" s="21">
        <v>45092</v>
      </c>
      <c r="C69" s="52" t="s">
        <v>390</v>
      </c>
      <c r="D69" s="6">
        <v>3</v>
      </c>
      <c r="H69" t="s">
        <v>39</v>
      </c>
      <c r="K69" s="24">
        <v>24</v>
      </c>
      <c r="L69" s="24"/>
      <c r="N69" s="39">
        <v>24</v>
      </c>
      <c r="O69" s="40">
        <f t="shared" si="6"/>
        <v>45069</v>
      </c>
      <c r="P69" s="41">
        <f t="shared" si="7"/>
        <v>45094</v>
      </c>
      <c r="Q69" s="64" t="s">
        <v>73</v>
      </c>
      <c r="R69" s="65" t="s">
        <v>57</v>
      </c>
      <c r="S69" s="70" t="s">
        <v>631</v>
      </c>
    </row>
    <row r="70" spans="1:19">
      <c r="A70" t="s">
        <v>494</v>
      </c>
      <c r="B70" s="21">
        <v>45092</v>
      </c>
      <c r="C70" s="52" t="s">
        <v>390</v>
      </c>
      <c r="D70" s="6">
        <v>3</v>
      </c>
      <c r="H70" t="s">
        <v>39</v>
      </c>
      <c r="K70" s="24"/>
      <c r="L70" s="24"/>
      <c r="M70" s="7">
        <v>24</v>
      </c>
      <c r="N70" s="39">
        <v>24</v>
      </c>
      <c r="O70" s="40">
        <f t="shared" si="6"/>
        <v>45069</v>
      </c>
      <c r="P70" s="41">
        <f t="shared" si="7"/>
        <v>45094</v>
      </c>
      <c r="Q70" s="64" t="s">
        <v>207</v>
      </c>
      <c r="R70" s="65" t="s">
        <v>57</v>
      </c>
      <c r="S70" s="70" t="s">
        <v>631</v>
      </c>
    </row>
    <row r="71" spans="1:18">
      <c r="A71" t="s">
        <v>503</v>
      </c>
      <c r="B71" s="21">
        <v>45088</v>
      </c>
      <c r="C71" s="22" t="s">
        <v>55</v>
      </c>
      <c r="D71" s="6">
        <v>4</v>
      </c>
      <c r="E71" s="23"/>
      <c r="F71" s="24"/>
      <c r="H71">
        <v>33</v>
      </c>
      <c r="I71">
        <v>36</v>
      </c>
      <c r="J71" s="7">
        <v>27</v>
      </c>
      <c r="K71" s="24">
        <v>20</v>
      </c>
      <c r="L71" s="24">
        <v>21</v>
      </c>
      <c r="M71" s="7">
        <v>17</v>
      </c>
      <c r="N71" s="39">
        <f t="shared" ref="N71:N78" si="8">ROUND((K71+L71+M71)/3,0)</f>
        <v>19</v>
      </c>
      <c r="O71" s="40">
        <f t="shared" si="6"/>
        <v>45070</v>
      </c>
      <c r="P71" s="41">
        <f t="shared" si="7"/>
        <v>45095</v>
      </c>
      <c r="Q71" s="64" t="s">
        <v>56</v>
      </c>
      <c r="R71" s="65" t="s">
        <v>57</v>
      </c>
    </row>
    <row r="72" spans="1:19">
      <c r="A72" t="s">
        <v>308</v>
      </c>
      <c r="B72" s="21">
        <v>45088</v>
      </c>
      <c r="C72" s="22" t="s">
        <v>55</v>
      </c>
      <c r="D72" s="6">
        <v>4</v>
      </c>
      <c r="H72">
        <v>28</v>
      </c>
      <c r="I72">
        <v>33</v>
      </c>
      <c r="J72" s="7">
        <v>29</v>
      </c>
      <c r="K72" s="24">
        <v>18</v>
      </c>
      <c r="L72" s="24">
        <v>20</v>
      </c>
      <c r="M72" s="7">
        <v>18</v>
      </c>
      <c r="N72" s="39">
        <f t="shared" si="8"/>
        <v>19</v>
      </c>
      <c r="O72" s="40">
        <f t="shared" si="6"/>
        <v>45070</v>
      </c>
      <c r="P72" s="41">
        <f t="shared" si="7"/>
        <v>45095</v>
      </c>
      <c r="Q72" s="64" t="s">
        <v>73</v>
      </c>
      <c r="R72" s="65" t="s">
        <v>71</v>
      </c>
      <c r="S72" s="70" t="s">
        <v>625</v>
      </c>
    </row>
    <row r="73" spans="1:19">
      <c r="A73" t="s">
        <v>536</v>
      </c>
      <c r="B73" s="21">
        <v>45088</v>
      </c>
      <c r="C73" s="30" t="s">
        <v>82</v>
      </c>
      <c r="D73" s="6">
        <v>5</v>
      </c>
      <c r="H73">
        <v>28</v>
      </c>
      <c r="I73">
        <v>32</v>
      </c>
      <c r="J73" s="7">
        <v>31</v>
      </c>
      <c r="K73" s="24">
        <v>18</v>
      </c>
      <c r="L73" s="24">
        <v>19</v>
      </c>
      <c r="M73" s="7">
        <v>19</v>
      </c>
      <c r="N73" s="39">
        <f t="shared" si="8"/>
        <v>19</v>
      </c>
      <c r="O73" s="40">
        <f t="shared" si="6"/>
        <v>45070</v>
      </c>
      <c r="P73" s="41">
        <f t="shared" si="7"/>
        <v>45095</v>
      </c>
      <c r="Q73" s="64" t="s">
        <v>88</v>
      </c>
      <c r="R73" s="65" t="s">
        <v>71</v>
      </c>
      <c r="S73" s="70" t="s">
        <v>633</v>
      </c>
    </row>
    <row r="74" spans="1:18">
      <c r="A74" t="s">
        <v>581</v>
      </c>
      <c r="B74" s="21">
        <v>45088</v>
      </c>
      <c r="C74" s="30" t="s">
        <v>82</v>
      </c>
      <c r="D74" s="6">
        <v>3</v>
      </c>
      <c r="H74">
        <v>32</v>
      </c>
      <c r="I74">
        <v>36</v>
      </c>
      <c r="J74" s="7">
        <v>29</v>
      </c>
      <c r="K74" s="24">
        <v>19</v>
      </c>
      <c r="L74" s="24">
        <v>21</v>
      </c>
      <c r="M74" s="7">
        <v>18</v>
      </c>
      <c r="N74" s="39">
        <f t="shared" si="8"/>
        <v>19</v>
      </c>
      <c r="O74" s="40">
        <f t="shared" si="6"/>
        <v>45070</v>
      </c>
      <c r="P74" s="41">
        <f t="shared" si="7"/>
        <v>45095</v>
      </c>
      <c r="Q74" s="64" t="s">
        <v>96</v>
      </c>
      <c r="R74" s="65" t="s">
        <v>71</v>
      </c>
    </row>
    <row r="75" spans="1:16">
      <c r="A75" t="s">
        <v>61</v>
      </c>
      <c r="B75" s="21">
        <v>45088</v>
      </c>
      <c r="C75" s="31" t="s">
        <v>222</v>
      </c>
      <c r="D75" s="6">
        <v>4</v>
      </c>
      <c r="H75">
        <v>33</v>
      </c>
      <c r="I75">
        <v>26</v>
      </c>
      <c r="J75" s="7">
        <v>34</v>
      </c>
      <c r="K75" s="24">
        <v>20</v>
      </c>
      <c r="L75" s="24">
        <v>17</v>
      </c>
      <c r="M75" s="7">
        <v>20</v>
      </c>
      <c r="N75" s="39">
        <f t="shared" si="8"/>
        <v>19</v>
      </c>
      <c r="O75" s="40">
        <f t="shared" si="6"/>
        <v>45070</v>
      </c>
      <c r="P75" s="41">
        <f t="shared" si="7"/>
        <v>45095</v>
      </c>
    </row>
    <row r="76" spans="1:18">
      <c r="A76" t="s">
        <v>187</v>
      </c>
      <c r="B76" s="21">
        <v>45088</v>
      </c>
      <c r="C76" s="31" t="s">
        <v>222</v>
      </c>
      <c r="D76" s="6">
        <v>6</v>
      </c>
      <c r="H76">
        <v>29</v>
      </c>
      <c r="I76">
        <v>32</v>
      </c>
      <c r="J76" s="7">
        <v>34</v>
      </c>
      <c r="K76" s="24">
        <v>18</v>
      </c>
      <c r="L76" s="24">
        <v>19</v>
      </c>
      <c r="M76" s="7">
        <v>20</v>
      </c>
      <c r="N76" s="39">
        <f t="shared" si="8"/>
        <v>19</v>
      </c>
      <c r="O76" s="40">
        <f t="shared" si="6"/>
        <v>45070</v>
      </c>
      <c r="P76" s="41">
        <f t="shared" si="7"/>
        <v>45095</v>
      </c>
      <c r="Q76" s="64" t="s">
        <v>73</v>
      </c>
      <c r="R76" s="65" t="s">
        <v>57</v>
      </c>
    </row>
    <row r="77" spans="1:18">
      <c r="A77" t="s">
        <v>387</v>
      </c>
      <c r="B77" s="21">
        <v>45088</v>
      </c>
      <c r="C77" s="52" t="s">
        <v>523</v>
      </c>
      <c r="D77" s="6">
        <v>3</v>
      </c>
      <c r="H77">
        <v>29</v>
      </c>
      <c r="I77">
        <v>32</v>
      </c>
      <c r="J77" s="7">
        <v>31</v>
      </c>
      <c r="K77" s="24">
        <v>18</v>
      </c>
      <c r="L77" s="24">
        <v>19</v>
      </c>
      <c r="M77" s="7">
        <v>19</v>
      </c>
      <c r="N77" s="39">
        <f t="shared" si="8"/>
        <v>19</v>
      </c>
      <c r="O77" s="40">
        <f t="shared" si="6"/>
        <v>45070</v>
      </c>
      <c r="P77" s="41">
        <f t="shared" si="7"/>
        <v>45095</v>
      </c>
      <c r="Q77" s="64" t="s">
        <v>64</v>
      </c>
      <c r="R77" s="65" t="s">
        <v>524</v>
      </c>
    </row>
    <row r="78" spans="1:18">
      <c r="A78" t="s">
        <v>74</v>
      </c>
      <c r="B78" s="21">
        <v>45088</v>
      </c>
      <c r="C78" s="31" t="s">
        <v>555</v>
      </c>
      <c r="D78" s="6">
        <v>4</v>
      </c>
      <c r="H78" s="24">
        <v>31</v>
      </c>
      <c r="I78">
        <v>33</v>
      </c>
      <c r="J78" s="7">
        <v>32</v>
      </c>
      <c r="K78" s="24">
        <v>19</v>
      </c>
      <c r="L78" s="24">
        <v>20</v>
      </c>
      <c r="M78" s="7">
        <v>19</v>
      </c>
      <c r="N78" s="39">
        <f t="shared" si="8"/>
        <v>19</v>
      </c>
      <c r="O78" s="40">
        <f t="shared" si="6"/>
        <v>45070</v>
      </c>
      <c r="P78" s="41">
        <f t="shared" si="7"/>
        <v>45095</v>
      </c>
      <c r="Q78" s="64" t="s">
        <v>337</v>
      </c>
      <c r="R78" s="65" t="s">
        <v>57</v>
      </c>
    </row>
    <row r="79" spans="1:19">
      <c r="A79" t="s">
        <v>193</v>
      </c>
      <c r="B79" s="21">
        <v>45088</v>
      </c>
      <c r="C79" s="31" t="s">
        <v>555</v>
      </c>
      <c r="D79" s="6">
        <v>1</v>
      </c>
      <c r="H79">
        <v>31</v>
      </c>
      <c r="K79" s="24">
        <v>19</v>
      </c>
      <c r="L79" s="24"/>
      <c r="N79" s="39">
        <v>19</v>
      </c>
      <c r="O79" s="40">
        <f t="shared" si="6"/>
        <v>45070</v>
      </c>
      <c r="P79" s="41">
        <f t="shared" si="7"/>
        <v>45095</v>
      </c>
      <c r="Q79" s="64" t="s">
        <v>169</v>
      </c>
      <c r="R79" s="65" t="s">
        <v>57</v>
      </c>
      <c r="S79" s="71" t="s">
        <v>639</v>
      </c>
    </row>
    <row r="80" spans="1:18">
      <c r="A80" t="s">
        <v>221</v>
      </c>
      <c r="B80" s="21">
        <v>45089</v>
      </c>
      <c r="C80" s="31" t="s">
        <v>305</v>
      </c>
      <c r="D80" s="6">
        <v>6</v>
      </c>
      <c r="H80">
        <v>31</v>
      </c>
      <c r="I80">
        <v>33</v>
      </c>
      <c r="J80" s="7">
        <v>34</v>
      </c>
      <c r="K80" s="24">
        <v>19</v>
      </c>
      <c r="L80" s="24">
        <v>20</v>
      </c>
      <c r="M80" s="7">
        <v>20</v>
      </c>
      <c r="N80" s="39">
        <f t="shared" ref="N80:N85" si="9">ROUND((K80+L80+M80)/3,0)</f>
        <v>20</v>
      </c>
      <c r="O80" s="40">
        <f t="shared" si="6"/>
        <v>45070</v>
      </c>
      <c r="P80" s="41">
        <f t="shared" si="7"/>
        <v>45095</v>
      </c>
      <c r="Q80" s="64" t="s">
        <v>307</v>
      </c>
      <c r="R80" s="65" t="s">
        <v>71</v>
      </c>
    </row>
    <row r="81" spans="1:19">
      <c r="A81" t="s">
        <v>357</v>
      </c>
      <c r="B81" s="21">
        <v>45089</v>
      </c>
      <c r="C81" s="31" t="s">
        <v>305</v>
      </c>
      <c r="D81" s="6">
        <v>5</v>
      </c>
      <c r="H81">
        <v>32</v>
      </c>
      <c r="I81">
        <v>35</v>
      </c>
      <c r="J81" s="7">
        <v>35</v>
      </c>
      <c r="K81" s="24">
        <v>19</v>
      </c>
      <c r="L81" s="24">
        <v>21</v>
      </c>
      <c r="M81" s="7">
        <v>21</v>
      </c>
      <c r="N81" s="39">
        <f t="shared" si="9"/>
        <v>20</v>
      </c>
      <c r="O81" s="40">
        <f t="shared" si="6"/>
        <v>45070</v>
      </c>
      <c r="P81" s="41">
        <f t="shared" si="7"/>
        <v>45095</v>
      </c>
      <c r="Q81" s="64" t="s">
        <v>318</v>
      </c>
      <c r="R81" s="65" t="s">
        <v>71</v>
      </c>
      <c r="S81" s="70" t="s">
        <v>624</v>
      </c>
    </row>
    <row r="82" spans="1:19">
      <c r="A82" t="s">
        <v>362</v>
      </c>
      <c r="B82" s="21">
        <v>45089</v>
      </c>
      <c r="C82" s="31" t="s">
        <v>305</v>
      </c>
      <c r="D82" s="6">
        <v>6</v>
      </c>
      <c r="H82">
        <v>38</v>
      </c>
      <c r="I82">
        <v>32</v>
      </c>
      <c r="J82" s="7">
        <v>34</v>
      </c>
      <c r="K82" s="24">
        <v>22</v>
      </c>
      <c r="L82" s="24">
        <v>19</v>
      </c>
      <c r="M82" s="7">
        <v>20</v>
      </c>
      <c r="N82" s="39">
        <f t="shared" si="9"/>
        <v>20</v>
      </c>
      <c r="O82" s="40">
        <f t="shared" si="6"/>
        <v>45070</v>
      </c>
      <c r="P82" s="41">
        <f t="shared" si="7"/>
        <v>45095</v>
      </c>
      <c r="Q82" s="64" t="s">
        <v>321</v>
      </c>
      <c r="R82" s="65" t="s">
        <v>67</v>
      </c>
      <c r="S82" s="70" t="s">
        <v>633</v>
      </c>
    </row>
    <row r="83" spans="1:19">
      <c r="A83" t="s">
        <v>84</v>
      </c>
      <c r="B83" s="21">
        <v>45089</v>
      </c>
      <c r="C83" s="31" t="s">
        <v>305</v>
      </c>
      <c r="D83" s="6">
        <v>4</v>
      </c>
      <c r="H83">
        <v>32</v>
      </c>
      <c r="I83">
        <v>34</v>
      </c>
      <c r="J83" s="7">
        <v>35</v>
      </c>
      <c r="K83" s="24">
        <v>19</v>
      </c>
      <c r="L83" s="24">
        <v>20</v>
      </c>
      <c r="M83" s="7">
        <v>21</v>
      </c>
      <c r="N83" s="39">
        <f t="shared" si="9"/>
        <v>20</v>
      </c>
      <c r="O83" s="40">
        <f t="shared" si="6"/>
        <v>45070</v>
      </c>
      <c r="P83" s="41">
        <f t="shared" si="7"/>
        <v>45095</v>
      </c>
      <c r="Q83" s="64" t="s">
        <v>321</v>
      </c>
      <c r="R83" s="65" t="s">
        <v>67</v>
      </c>
      <c r="S83" s="70" t="s">
        <v>640</v>
      </c>
    </row>
    <row r="84" spans="1:19">
      <c r="A84" t="s">
        <v>98</v>
      </c>
      <c r="B84" s="21">
        <v>45091</v>
      </c>
      <c r="C84" s="31" t="s">
        <v>103</v>
      </c>
      <c r="D84" s="6">
        <v>4</v>
      </c>
      <c r="H84">
        <v>38</v>
      </c>
      <c r="I84">
        <v>37</v>
      </c>
      <c r="J84" s="7">
        <v>36</v>
      </c>
      <c r="K84" s="24">
        <v>22</v>
      </c>
      <c r="L84" s="24">
        <v>22</v>
      </c>
      <c r="M84" s="7">
        <v>21</v>
      </c>
      <c r="N84" s="39">
        <f t="shared" si="9"/>
        <v>22</v>
      </c>
      <c r="O84" s="40">
        <f t="shared" si="6"/>
        <v>45070</v>
      </c>
      <c r="P84" s="41">
        <f t="shared" si="7"/>
        <v>45095</v>
      </c>
      <c r="Q84" s="64" t="s">
        <v>107</v>
      </c>
      <c r="R84" s="65" t="s">
        <v>71</v>
      </c>
      <c r="S84" s="70" t="s">
        <v>625</v>
      </c>
    </row>
    <row r="85" spans="1:19">
      <c r="A85" t="s">
        <v>153</v>
      </c>
      <c r="B85" s="21">
        <v>45091</v>
      </c>
      <c r="C85" s="31" t="s">
        <v>103</v>
      </c>
      <c r="D85" s="6">
        <v>5</v>
      </c>
      <c r="H85">
        <v>38</v>
      </c>
      <c r="I85">
        <v>38</v>
      </c>
      <c r="J85" s="7">
        <v>38</v>
      </c>
      <c r="K85" s="24">
        <v>22</v>
      </c>
      <c r="L85" s="24">
        <v>22</v>
      </c>
      <c r="M85" s="7">
        <v>22</v>
      </c>
      <c r="N85" s="39">
        <f t="shared" si="9"/>
        <v>22</v>
      </c>
      <c r="O85" s="40">
        <f t="shared" si="6"/>
        <v>45070</v>
      </c>
      <c r="P85" s="41">
        <f t="shared" si="7"/>
        <v>45095</v>
      </c>
      <c r="Q85" s="73" t="s">
        <v>121</v>
      </c>
      <c r="R85" s="74" t="s">
        <v>71</v>
      </c>
      <c r="S85" s="72" t="s">
        <v>624</v>
      </c>
    </row>
    <row r="86" spans="1:19">
      <c r="A86" t="s">
        <v>156</v>
      </c>
      <c r="B86" s="21">
        <v>45091</v>
      </c>
      <c r="C86" s="31" t="s">
        <v>103</v>
      </c>
      <c r="D86" s="6">
        <v>2</v>
      </c>
      <c r="H86">
        <v>35</v>
      </c>
      <c r="I86">
        <v>38</v>
      </c>
      <c r="K86" s="24">
        <v>21</v>
      </c>
      <c r="L86" s="24">
        <v>22</v>
      </c>
      <c r="N86" s="39">
        <f>ROUND((K86+L86)/2,0)</f>
        <v>22</v>
      </c>
      <c r="O86" s="40">
        <f t="shared" si="6"/>
        <v>45070</v>
      </c>
      <c r="P86" s="41">
        <f t="shared" si="7"/>
        <v>45095</v>
      </c>
      <c r="Q86" s="73" t="s">
        <v>126</v>
      </c>
      <c r="R86" s="74" t="s">
        <v>71</v>
      </c>
      <c r="S86" s="72" t="s">
        <v>640</v>
      </c>
    </row>
    <row r="87" spans="1:19">
      <c r="A87" t="s">
        <v>237</v>
      </c>
      <c r="B87" s="21">
        <v>45091</v>
      </c>
      <c r="C87" s="31" t="s">
        <v>103</v>
      </c>
      <c r="D87" s="6">
        <v>3</v>
      </c>
      <c r="H87">
        <v>40</v>
      </c>
      <c r="I87">
        <v>38</v>
      </c>
      <c r="J87" s="7">
        <v>37</v>
      </c>
      <c r="K87" s="24">
        <v>22</v>
      </c>
      <c r="L87" s="24">
        <v>22</v>
      </c>
      <c r="M87" s="7">
        <v>22</v>
      </c>
      <c r="N87" s="39">
        <f t="shared" ref="N87:N94" si="10">ROUND((K87+L87+M87)/3,0)</f>
        <v>22</v>
      </c>
      <c r="O87" s="40">
        <f t="shared" si="6"/>
        <v>45070</v>
      </c>
      <c r="P87" s="41">
        <f t="shared" si="7"/>
        <v>45095</v>
      </c>
      <c r="Q87" s="73" t="s">
        <v>132</v>
      </c>
      <c r="R87" s="74" t="s">
        <v>57</v>
      </c>
      <c r="S87" s="72" t="s">
        <v>625</v>
      </c>
    </row>
    <row r="88" spans="1:19">
      <c r="A88" t="s">
        <v>260</v>
      </c>
      <c r="B88" s="21">
        <v>45091</v>
      </c>
      <c r="C88" s="31" t="s">
        <v>103</v>
      </c>
      <c r="D88" s="6">
        <v>8</v>
      </c>
      <c r="H88">
        <v>36</v>
      </c>
      <c r="I88">
        <v>37</v>
      </c>
      <c r="J88" s="7">
        <v>39</v>
      </c>
      <c r="K88" s="24">
        <v>21</v>
      </c>
      <c r="L88" s="24">
        <v>22</v>
      </c>
      <c r="M88" s="7">
        <v>22</v>
      </c>
      <c r="N88" s="39">
        <f t="shared" si="10"/>
        <v>22</v>
      </c>
      <c r="O88" s="40">
        <f t="shared" si="6"/>
        <v>45070</v>
      </c>
      <c r="P88" s="41">
        <f t="shared" si="7"/>
        <v>45095</v>
      </c>
      <c r="Q88" s="64" t="s">
        <v>80</v>
      </c>
      <c r="R88" s="65" t="s">
        <v>71</v>
      </c>
      <c r="S88" s="70" t="s">
        <v>635</v>
      </c>
    </row>
    <row r="89" spans="1:19">
      <c r="A89" t="s">
        <v>361</v>
      </c>
      <c r="B89" s="21">
        <v>45091</v>
      </c>
      <c r="C89" s="52" t="s">
        <v>161</v>
      </c>
      <c r="D89" s="6">
        <v>6</v>
      </c>
      <c r="H89">
        <v>38</v>
      </c>
      <c r="I89">
        <v>38</v>
      </c>
      <c r="J89" s="7">
        <v>40</v>
      </c>
      <c r="K89" s="24">
        <v>22</v>
      </c>
      <c r="L89" s="24">
        <v>22</v>
      </c>
      <c r="M89" s="7">
        <v>22</v>
      </c>
      <c r="N89" s="39">
        <f t="shared" si="10"/>
        <v>22</v>
      </c>
      <c r="O89" s="40">
        <f t="shared" si="6"/>
        <v>45070</v>
      </c>
      <c r="P89" s="41">
        <f t="shared" si="7"/>
        <v>45095</v>
      </c>
      <c r="Q89" s="64" t="s">
        <v>88</v>
      </c>
      <c r="R89" s="65" t="s">
        <v>67</v>
      </c>
      <c r="S89" s="70" t="s">
        <v>625</v>
      </c>
    </row>
    <row r="90" spans="1:18">
      <c r="A90" t="s">
        <v>375</v>
      </c>
      <c r="B90" s="21">
        <v>45091</v>
      </c>
      <c r="C90" s="52" t="s">
        <v>161</v>
      </c>
      <c r="D90" s="6">
        <v>4</v>
      </c>
      <c r="H90">
        <v>37</v>
      </c>
      <c r="I90">
        <v>38</v>
      </c>
      <c r="J90" s="7">
        <v>37</v>
      </c>
      <c r="K90" s="24">
        <v>22</v>
      </c>
      <c r="L90" s="24">
        <v>22</v>
      </c>
      <c r="M90" s="7">
        <v>22</v>
      </c>
      <c r="N90" s="39">
        <f t="shared" si="10"/>
        <v>22</v>
      </c>
      <c r="O90" s="40">
        <f t="shared" si="6"/>
        <v>45070</v>
      </c>
      <c r="P90" s="41">
        <f t="shared" si="7"/>
        <v>45095</v>
      </c>
      <c r="Q90" s="64" t="s">
        <v>198</v>
      </c>
      <c r="R90" s="65" t="s">
        <v>57</v>
      </c>
    </row>
    <row r="91" spans="1:19">
      <c r="A91" t="s">
        <v>518</v>
      </c>
      <c r="B91" s="21">
        <v>45091</v>
      </c>
      <c r="C91" s="52" t="s">
        <v>161</v>
      </c>
      <c r="D91" s="6">
        <v>3</v>
      </c>
      <c r="H91">
        <v>35</v>
      </c>
      <c r="I91">
        <v>38</v>
      </c>
      <c r="J91" s="7" t="s">
        <v>39</v>
      </c>
      <c r="K91" s="24">
        <v>21</v>
      </c>
      <c r="L91" s="24">
        <v>22</v>
      </c>
      <c r="M91" s="7">
        <v>24</v>
      </c>
      <c r="N91" s="39">
        <f t="shared" si="10"/>
        <v>22</v>
      </c>
      <c r="O91" s="40">
        <f t="shared" si="6"/>
        <v>45070</v>
      </c>
      <c r="P91" s="41">
        <f t="shared" si="7"/>
        <v>45095</v>
      </c>
      <c r="Q91" s="64" t="s">
        <v>88</v>
      </c>
      <c r="R91" s="65" t="s">
        <v>71</v>
      </c>
      <c r="S91" s="70" t="s">
        <v>625</v>
      </c>
    </row>
    <row r="92" spans="1:19">
      <c r="A92" t="s">
        <v>544</v>
      </c>
      <c r="B92" s="21">
        <v>45091</v>
      </c>
      <c r="C92" s="52" t="s">
        <v>489</v>
      </c>
      <c r="D92" s="6">
        <v>6</v>
      </c>
      <c r="H92">
        <v>38</v>
      </c>
      <c r="I92">
        <v>37</v>
      </c>
      <c r="J92" s="7">
        <v>38</v>
      </c>
      <c r="K92" s="24">
        <v>22</v>
      </c>
      <c r="L92" s="24">
        <v>22</v>
      </c>
      <c r="M92" s="7">
        <v>22</v>
      </c>
      <c r="N92" s="39">
        <f t="shared" si="10"/>
        <v>22</v>
      </c>
      <c r="O92" s="40">
        <f t="shared" si="6"/>
        <v>45070</v>
      </c>
      <c r="P92" s="41">
        <f t="shared" si="7"/>
        <v>45095</v>
      </c>
      <c r="Q92" s="64" t="s">
        <v>515</v>
      </c>
      <c r="R92" s="65" t="s">
        <v>71</v>
      </c>
      <c r="S92" s="70" t="s">
        <v>624</v>
      </c>
    </row>
    <row r="93" spans="1:19">
      <c r="A93" t="s">
        <v>551</v>
      </c>
      <c r="B93" s="21">
        <v>45091</v>
      </c>
      <c r="C93" s="31" t="s">
        <v>529</v>
      </c>
      <c r="D93" s="6">
        <v>5</v>
      </c>
      <c r="H93">
        <v>38</v>
      </c>
      <c r="I93">
        <v>37</v>
      </c>
      <c r="J93" s="7">
        <v>36</v>
      </c>
      <c r="K93" s="24">
        <v>22</v>
      </c>
      <c r="L93" s="24">
        <v>22</v>
      </c>
      <c r="M93" s="7">
        <v>21</v>
      </c>
      <c r="N93" s="39">
        <f t="shared" si="10"/>
        <v>22</v>
      </c>
      <c r="O93" s="40">
        <f t="shared" si="6"/>
        <v>45070</v>
      </c>
      <c r="P93" s="41">
        <f t="shared" si="7"/>
        <v>45095</v>
      </c>
      <c r="Q93" s="64" t="s">
        <v>337</v>
      </c>
      <c r="R93" s="65" t="s">
        <v>57</v>
      </c>
      <c r="S93" s="70" t="s">
        <v>633</v>
      </c>
    </row>
    <row r="94" spans="1:19">
      <c r="A94" t="s">
        <v>562</v>
      </c>
      <c r="B94" s="21">
        <v>45091</v>
      </c>
      <c r="C94" s="31" t="s">
        <v>529</v>
      </c>
      <c r="D94" s="6">
        <v>5</v>
      </c>
      <c r="H94">
        <v>38</v>
      </c>
      <c r="I94">
        <v>37</v>
      </c>
      <c r="J94" s="7">
        <v>41</v>
      </c>
      <c r="K94" s="24">
        <v>22</v>
      </c>
      <c r="L94" s="24">
        <v>22</v>
      </c>
      <c r="M94" s="7">
        <v>23</v>
      </c>
      <c r="N94" s="39">
        <f t="shared" si="10"/>
        <v>22</v>
      </c>
      <c r="O94" s="40">
        <f t="shared" si="6"/>
        <v>45070</v>
      </c>
      <c r="P94" s="41">
        <f t="shared" si="7"/>
        <v>45095</v>
      </c>
      <c r="Q94" s="64" t="s">
        <v>64</v>
      </c>
      <c r="R94" s="65" t="s">
        <v>57</v>
      </c>
      <c r="S94" s="70" t="s">
        <v>633</v>
      </c>
    </row>
    <row r="95" spans="1:19">
      <c r="A95" t="s">
        <v>104</v>
      </c>
      <c r="B95" s="21">
        <v>45091</v>
      </c>
      <c r="C95" s="66" t="s">
        <v>582</v>
      </c>
      <c r="D95" s="6">
        <v>2</v>
      </c>
      <c r="H95">
        <v>37</v>
      </c>
      <c r="I95">
        <v>40</v>
      </c>
      <c r="K95" s="24">
        <v>22</v>
      </c>
      <c r="L95" s="24">
        <v>22</v>
      </c>
      <c r="N95" s="8">
        <f>ROUND((K95+L95)/2,0)</f>
        <v>22</v>
      </c>
      <c r="O95" s="40">
        <f t="shared" si="6"/>
        <v>45070</v>
      </c>
      <c r="P95" s="41">
        <f t="shared" si="7"/>
        <v>45095</v>
      </c>
      <c r="Q95" s="64" t="s">
        <v>491</v>
      </c>
      <c r="R95" s="65" t="s">
        <v>67</v>
      </c>
      <c r="S95" s="70" t="s">
        <v>631</v>
      </c>
    </row>
    <row r="96" spans="1:19">
      <c r="A96" t="s">
        <v>124</v>
      </c>
      <c r="B96" s="21">
        <v>45091</v>
      </c>
      <c r="C96" s="66" t="s">
        <v>582</v>
      </c>
      <c r="D96" s="6">
        <v>4</v>
      </c>
      <c r="H96">
        <v>40</v>
      </c>
      <c r="I96">
        <v>37</v>
      </c>
      <c r="J96" s="7">
        <v>40</v>
      </c>
      <c r="K96" s="24">
        <v>22</v>
      </c>
      <c r="L96" s="24">
        <v>22</v>
      </c>
      <c r="M96" s="7">
        <v>22</v>
      </c>
      <c r="N96" s="8">
        <f t="shared" ref="N96:N135" si="11">ROUND((K96+L96+M96)/3,0)</f>
        <v>22</v>
      </c>
      <c r="O96" s="40">
        <f t="shared" si="6"/>
        <v>45070</v>
      </c>
      <c r="P96" s="41">
        <f t="shared" si="7"/>
        <v>45095</v>
      </c>
      <c r="Q96" s="64" t="s">
        <v>184</v>
      </c>
      <c r="R96" s="65" t="s">
        <v>67</v>
      </c>
      <c r="S96" s="70" t="s">
        <v>625</v>
      </c>
    </row>
    <row r="97" spans="1:19">
      <c r="A97" t="s">
        <v>178</v>
      </c>
      <c r="B97" s="21">
        <v>45091</v>
      </c>
      <c r="C97" s="66" t="s">
        <v>582</v>
      </c>
      <c r="D97" s="6">
        <v>5</v>
      </c>
      <c r="H97">
        <v>38</v>
      </c>
      <c r="I97">
        <v>40</v>
      </c>
      <c r="J97" s="7">
        <v>37</v>
      </c>
      <c r="K97" s="24">
        <v>22</v>
      </c>
      <c r="L97" s="24">
        <v>22</v>
      </c>
      <c r="M97" s="7">
        <v>22</v>
      </c>
      <c r="N97" s="8">
        <f t="shared" si="11"/>
        <v>22</v>
      </c>
      <c r="O97" s="40">
        <f t="shared" si="6"/>
        <v>45070</v>
      </c>
      <c r="P97" s="41">
        <f t="shared" si="7"/>
        <v>45095</v>
      </c>
      <c r="Q97" s="64" t="s">
        <v>491</v>
      </c>
      <c r="R97" s="65" t="s">
        <v>67</v>
      </c>
      <c r="S97" s="70" t="s">
        <v>633</v>
      </c>
    </row>
    <row r="98" spans="1:19">
      <c r="A98" t="s">
        <v>189</v>
      </c>
      <c r="B98" s="21">
        <v>45091</v>
      </c>
      <c r="C98" s="66" t="s">
        <v>582</v>
      </c>
      <c r="D98" s="6">
        <v>5</v>
      </c>
      <c r="H98">
        <v>37</v>
      </c>
      <c r="I98">
        <v>37</v>
      </c>
      <c r="J98" s="7">
        <v>39</v>
      </c>
      <c r="K98" s="24">
        <v>22</v>
      </c>
      <c r="L98" s="24">
        <v>22</v>
      </c>
      <c r="M98" s="7">
        <v>22</v>
      </c>
      <c r="N98" s="8">
        <f t="shared" si="11"/>
        <v>22</v>
      </c>
      <c r="O98" s="40">
        <f t="shared" si="6"/>
        <v>45070</v>
      </c>
      <c r="P98" s="41">
        <f t="shared" si="7"/>
        <v>45095</v>
      </c>
      <c r="Q98" s="64" t="s">
        <v>128</v>
      </c>
      <c r="R98" s="65" t="s">
        <v>71</v>
      </c>
      <c r="S98" s="70" t="s">
        <v>633</v>
      </c>
    </row>
    <row r="99" spans="1:19">
      <c r="A99" t="s">
        <v>246</v>
      </c>
      <c r="B99" s="21">
        <v>45091</v>
      </c>
      <c r="C99" s="66" t="s">
        <v>582</v>
      </c>
      <c r="D99" s="6">
        <v>5</v>
      </c>
      <c r="H99">
        <v>38</v>
      </c>
      <c r="I99">
        <v>37</v>
      </c>
      <c r="J99" s="7">
        <v>36</v>
      </c>
      <c r="K99" s="24">
        <v>22</v>
      </c>
      <c r="L99" s="24">
        <v>22</v>
      </c>
      <c r="M99" s="7">
        <v>21</v>
      </c>
      <c r="N99" s="8">
        <f t="shared" si="11"/>
        <v>22</v>
      </c>
      <c r="O99" s="40">
        <f t="shared" si="6"/>
        <v>45070</v>
      </c>
      <c r="P99" s="41">
        <f t="shared" si="7"/>
        <v>45095</v>
      </c>
      <c r="Q99" s="64" t="s">
        <v>616</v>
      </c>
      <c r="R99" s="65" t="s">
        <v>71</v>
      </c>
      <c r="S99" s="70" t="s">
        <v>631</v>
      </c>
    </row>
    <row r="100" spans="1:19">
      <c r="A100" t="s">
        <v>277</v>
      </c>
      <c r="B100" s="21">
        <v>45091</v>
      </c>
      <c r="C100" s="66" t="s">
        <v>582</v>
      </c>
      <c r="D100" s="6">
        <v>4</v>
      </c>
      <c r="H100">
        <v>39</v>
      </c>
      <c r="I100">
        <v>40</v>
      </c>
      <c r="J100" s="7">
        <v>39</v>
      </c>
      <c r="K100" s="24">
        <v>22</v>
      </c>
      <c r="L100" s="24">
        <v>22</v>
      </c>
      <c r="M100" s="7">
        <v>22</v>
      </c>
      <c r="N100" s="8">
        <f t="shared" si="11"/>
        <v>22</v>
      </c>
      <c r="O100" s="40">
        <f t="shared" si="6"/>
        <v>45070</v>
      </c>
      <c r="P100" s="41">
        <f t="shared" si="7"/>
        <v>45095</v>
      </c>
      <c r="Q100" s="64" t="s">
        <v>88</v>
      </c>
      <c r="R100" s="65" t="s">
        <v>71</v>
      </c>
      <c r="S100" s="70" t="s">
        <v>624</v>
      </c>
    </row>
    <row r="101" spans="1:19">
      <c r="A101" t="s">
        <v>336</v>
      </c>
      <c r="B101" s="21">
        <v>45088</v>
      </c>
      <c r="C101" s="25" t="s">
        <v>55</v>
      </c>
      <c r="D101" s="6">
        <v>5</v>
      </c>
      <c r="H101">
        <v>29</v>
      </c>
      <c r="I101">
        <v>30</v>
      </c>
      <c r="J101" s="7">
        <v>26</v>
      </c>
      <c r="K101" s="24">
        <v>18</v>
      </c>
      <c r="L101" s="24">
        <v>19</v>
      </c>
      <c r="M101" s="7">
        <v>17</v>
      </c>
      <c r="N101" s="39">
        <f t="shared" si="11"/>
        <v>18</v>
      </c>
      <c r="O101" s="40">
        <f t="shared" si="6"/>
        <v>45071</v>
      </c>
      <c r="P101" s="41">
        <f t="shared" si="7"/>
        <v>45096</v>
      </c>
      <c r="Q101" s="80" t="s">
        <v>60</v>
      </c>
      <c r="R101" s="65" t="s">
        <v>57</v>
      </c>
      <c r="S101" s="79"/>
    </row>
    <row r="102" spans="1:18">
      <c r="A102" t="s">
        <v>369</v>
      </c>
      <c r="B102" s="21">
        <v>45088</v>
      </c>
      <c r="C102" s="22" t="s">
        <v>55</v>
      </c>
      <c r="D102" s="6">
        <v>4</v>
      </c>
      <c r="H102">
        <v>25</v>
      </c>
      <c r="I102">
        <v>32</v>
      </c>
      <c r="J102" s="7">
        <v>34</v>
      </c>
      <c r="K102" s="24">
        <v>16</v>
      </c>
      <c r="L102" s="24">
        <v>19</v>
      </c>
      <c r="M102" s="7">
        <v>20</v>
      </c>
      <c r="N102" s="39">
        <f t="shared" si="11"/>
        <v>18</v>
      </c>
      <c r="O102" s="40">
        <f t="shared" si="6"/>
        <v>45071</v>
      </c>
      <c r="P102" s="41">
        <f t="shared" si="7"/>
        <v>45096</v>
      </c>
      <c r="Q102" s="64" t="s">
        <v>77</v>
      </c>
      <c r="R102" s="65" t="s">
        <v>71</v>
      </c>
    </row>
    <row r="103" spans="1:18">
      <c r="A103" t="s">
        <v>376</v>
      </c>
      <c r="B103" s="21">
        <v>45088</v>
      </c>
      <c r="C103" s="30" t="s">
        <v>82</v>
      </c>
      <c r="D103" s="6">
        <v>4</v>
      </c>
      <c r="H103">
        <v>28</v>
      </c>
      <c r="I103">
        <v>29</v>
      </c>
      <c r="J103" s="7">
        <v>29</v>
      </c>
      <c r="K103" s="24">
        <v>18</v>
      </c>
      <c r="L103" s="24">
        <v>18</v>
      </c>
      <c r="M103" s="7">
        <v>18</v>
      </c>
      <c r="N103" s="39">
        <f t="shared" si="11"/>
        <v>18</v>
      </c>
      <c r="O103" s="40">
        <f t="shared" si="6"/>
        <v>45071</v>
      </c>
      <c r="P103" s="41">
        <f t="shared" si="7"/>
        <v>45096</v>
      </c>
      <c r="Q103" s="64" t="s">
        <v>94</v>
      </c>
      <c r="R103" s="65" t="s">
        <v>71</v>
      </c>
    </row>
    <row r="104" spans="1:18">
      <c r="A104" t="s">
        <v>504</v>
      </c>
      <c r="B104" s="21">
        <v>45089</v>
      </c>
      <c r="C104" s="31" t="s">
        <v>305</v>
      </c>
      <c r="D104" s="6">
        <v>5</v>
      </c>
      <c r="H104">
        <v>33</v>
      </c>
      <c r="I104">
        <v>26</v>
      </c>
      <c r="J104" s="7">
        <v>30</v>
      </c>
      <c r="K104" s="24">
        <v>20</v>
      </c>
      <c r="L104" s="24">
        <v>17</v>
      </c>
      <c r="M104" s="7">
        <v>19</v>
      </c>
      <c r="N104" s="39">
        <f t="shared" si="11"/>
        <v>19</v>
      </c>
      <c r="O104" s="40">
        <f t="shared" si="6"/>
        <v>45071</v>
      </c>
      <c r="P104" s="41">
        <f t="shared" si="7"/>
        <v>45096</v>
      </c>
      <c r="Q104" s="64" t="s">
        <v>307</v>
      </c>
      <c r="R104" s="65" t="s">
        <v>71</v>
      </c>
    </row>
    <row r="105" spans="1:19">
      <c r="A105" t="s">
        <v>527</v>
      </c>
      <c r="B105" s="21">
        <v>45089</v>
      </c>
      <c r="C105" s="31" t="s">
        <v>305</v>
      </c>
      <c r="D105" s="6">
        <v>3</v>
      </c>
      <c r="H105">
        <v>31</v>
      </c>
      <c r="I105">
        <v>32</v>
      </c>
      <c r="J105" s="7">
        <v>33</v>
      </c>
      <c r="K105" s="24">
        <v>19</v>
      </c>
      <c r="L105" s="24">
        <v>19</v>
      </c>
      <c r="M105" s="7">
        <v>20</v>
      </c>
      <c r="N105" s="39">
        <f t="shared" si="11"/>
        <v>19</v>
      </c>
      <c r="O105" s="40">
        <f t="shared" si="6"/>
        <v>45071</v>
      </c>
      <c r="P105" s="41">
        <f t="shared" si="7"/>
        <v>45096</v>
      </c>
      <c r="Q105" s="64" t="s">
        <v>307</v>
      </c>
      <c r="R105" s="65" t="s">
        <v>67</v>
      </c>
      <c r="S105" s="70" t="s">
        <v>624</v>
      </c>
    </row>
    <row r="106" spans="1:19">
      <c r="A106" t="s">
        <v>59</v>
      </c>
      <c r="B106" s="21">
        <v>45089</v>
      </c>
      <c r="C106" s="31" t="s">
        <v>305</v>
      </c>
      <c r="D106" s="6">
        <v>5</v>
      </c>
      <c r="H106">
        <v>31</v>
      </c>
      <c r="I106">
        <v>30</v>
      </c>
      <c r="J106" s="7">
        <v>32</v>
      </c>
      <c r="K106" s="24">
        <v>19</v>
      </c>
      <c r="L106" s="24">
        <v>19</v>
      </c>
      <c r="M106" s="7">
        <v>19</v>
      </c>
      <c r="N106" s="39">
        <f t="shared" si="11"/>
        <v>19</v>
      </c>
      <c r="O106" s="40">
        <f t="shared" si="6"/>
        <v>45071</v>
      </c>
      <c r="P106" s="41">
        <f t="shared" si="7"/>
        <v>45096</v>
      </c>
      <c r="Q106" s="64" t="s">
        <v>324</v>
      </c>
      <c r="R106" s="65" t="s">
        <v>67</v>
      </c>
      <c r="S106" s="71" t="s">
        <v>639</v>
      </c>
    </row>
    <row r="107" spans="1:19">
      <c r="A107" t="s">
        <v>76</v>
      </c>
      <c r="B107" s="21">
        <v>45089</v>
      </c>
      <c r="C107" s="31" t="s">
        <v>344</v>
      </c>
      <c r="D107" s="6">
        <v>7</v>
      </c>
      <c r="H107">
        <v>31</v>
      </c>
      <c r="I107">
        <v>27</v>
      </c>
      <c r="J107" s="7">
        <v>34</v>
      </c>
      <c r="K107" s="24">
        <v>19</v>
      </c>
      <c r="L107" s="24">
        <v>17</v>
      </c>
      <c r="M107" s="7">
        <v>20</v>
      </c>
      <c r="N107" s="39">
        <f t="shared" si="11"/>
        <v>19</v>
      </c>
      <c r="O107" s="40">
        <f t="shared" si="6"/>
        <v>45071</v>
      </c>
      <c r="P107" s="41">
        <f t="shared" si="7"/>
        <v>45096</v>
      </c>
      <c r="Q107" s="64" t="s">
        <v>349</v>
      </c>
      <c r="R107" s="65" t="s">
        <v>67</v>
      </c>
      <c r="S107" s="70" t="s">
        <v>633</v>
      </c>
    </row>
    <row r="108" spans="1:19">
      <c r="A108" t="s">
        <v>93</v>
      </c>
      <c r="B108" s="21">
        <v>45091</v>
      </c>
      <c r="C108" s="31" t="s">
        <v>103</v>
      </c>
      <c r="D108" s="6">
        <v>4</v>
      </c>
      <c r="H108">
        <v>37</v>
      </c>
      <c r="I108">
        <v>38</v>
      </c>
      <c r="J108" s="7">
        <v>34</v>
      </c>
      <c r="K108" s="24">
        <v>22</v>
      </c>
      <c r="L108" s="24">
        <v>22</v>
      </c>
      <c r="M108" s="7">
        <v>20</v>
      </c>
      <c r="N108" s="39">
        <f t="shared" si="11"/>
        <v>21</v>
      </c>
      <c r="O108" s="40">
        <f t="shared" si="6"/>
        <v>45071</v>
      </c>
      <c r="P108" s="41">
        <f t="shared" si="7"/>
        <v>45096</v>
      </c>
      <c r="Q108" s="64" t="s">
        <v>101</v>
      </c>
      <c r="R108" s="65" t="s">
        <v>57</v>
      </c>
      <c r="S108" s="70" t="s">
        <v>631</v>
      </c>
    </row>
    <row r="109" spans="1:19">
      <c r="A109" t="s">
        <v>105</v>
      </c>
      <c r="B109" s="21">
        <v>45091</v>
      </c>
      <c r="C109" s="31" t="s">
        <v>103</v>
      </c>
      <c r="D109" s="6">
        <v>4</v>
      </c>
      <c r="H109">
        <v>35</v>
      </c>
      <c r="I109">
        <v>37</v>
      </c>
      <c r="J109" s="7">
        <v>35</v>
      </c>
      <c r="K109" s="24">
        <v>21</v>
      </c>
      <c r="L109" s="24">
        <v>22</v>
      </c>
      <c r="M109" s="7">
        <v>21</v>
      </c>
      <c r="N109" s="39">
        <f t="shared" si="11"/>
        <v>21</v>
      </c>
      <c r="O109" s="40">
        <f t="shared" si="6"/>
        <v>45071</v>
      </c>
      <c r="P109" s="41">
        <f t="shared" si="7"/>
        <v>45096</v>
      </c>
      <c r="Q109" s="64" t="s">
        <v>109</v>
      </c>
      <c r="R109" s="65" t="s">
        <v>57</v>
      </c>
      <c r="S109" s="70" t="s">
        <v>624</v>
      </c>
    </row>
    <row r="110" spans="1:19">
      <c r="A110" t="s">
        <v>152</v>
      </c>
      <c r="B110" s="21">
        <v>45091</v>
      </c>
      <c r="C110" s="31" t="s">
        <v>103</v>
      </c>
      <c r="D110" s="6">
        <v>5</v>
      </c>
      <c r="H110">
        <v>36</v>
      </c>
      <c r="I110">
        <v>40</v>
      </c>
      <c r="J110" s="7">
        <v>34</v>
      </c>
      <c r="K110" s="24">
        <v>21</v>
      </c>
      <c r="L110" s="24">
        <v>22</v>
      </c>
      <c r="M110" s="7">
        <v>20</v>
      </c>
      <c r="N110" s="39">
        <f t="shared" si="11"/>
        <v>21</v>
      </c>
      <c r="O110" s="40">
        <f t="shared" si="6"/>
        <v>45071</v>
      </c>
      <c r="P110" s="41">
        <f t="shared" si="7"/>
        <v>45096</v>
      </c>
      <c r="Q110" s="64" t="s">
        <v>96</v>
      </c>
      <c r="R110" s="65" t="s">
        <v>71</v>
      </c>
      <c r="S110" s="70" t="s">
        <v>624</v>
      </c>
    </row>
    <row r="111" spans="1:19">
      <c r="A111" t="s">
        <v>212</v>
      </c>
      <c r="B111" s="21">
        <v>45091</v>
      </c>
      <c r="C111" s="31" t="s">
        <v>103</v>
      </c>
      <c r="D111" s="6">
        <v>6</v>
      </c>
      <c r="H111">
        <v>35</v>
      </c>
      <c r="I111">
        <v>34</v>
      </c>
      <c r="J111" s="7">
        <v>36</v>
      </c>
      <c r="K111" s="24">
        <v>21</v>
      </c>
      <c r="L111" s="24">
        <v>20</v>
      </c>
      <c r="M111" s="7">
        <v>21</v>
      </c>
      <c r="N111" s="39">
        <f t="shared" si="11"/>
        <v>21</v>
      </c>
      <c r="O111" s="40">
        <f t="shared" si="6"/>
        <v>45071</v>
      </c>
      <c r="P111" s="41">
        <f t="shared" si="7"/>
        <v>45096</v>
      </c>
      <c r="Q111" s="73" t="s">
        <v>109</v>
      </c>
      <c r="R111" s="74" t="s">
        <v>57</v>
      </c>
      <c r="S111" s="72" t="s">
        <v>624</v>
      </c>
    </row>
    <row r="112" spans="1:19">
      <c r="A112" t="s">
        <v>255</v>
      </c>
      <c r="B112" s="21">
        <v>45091</v>
      </c>
      <c r="C112" s="31" t="s">
        <v>103</v>
      </c>
      <c r="D112" s="6">
        <v>3</v>
      </c>
      <c r="H112">
        <v>36</v>
      </c>
      <c r="I112">
        <v>39</v>
      </c>
      <c r="J112" s="7">
        <v>36</v>
      </c>
      <c r="K112" s="24">
        <v>21</v>
      </c>
      <c r="L112" s="24">
        <v>22</v>
      </c>
      <c r="M112" s="7">
        <v>21</v>
      </c>
      <c r="N112" s="39">
        <f t="shared" si="11"/>
        <v>21</v>
      </c>
      <c r="O112" s="40">
        <f t="shared" si="6"/>
        <v>45071</v>
      </c>
      <c r="P112" s="41">
        <f t="shared" si="7"/>
        <v>45096</v>
      </c>
      <c r="Q112" s="73" t="s">
        <v>112</v>
      </c>
      <c r="R112" s="74" t="s">
        <v>71</v>
      </c>
      <c r="S112" s="72" t="s">
        <v>631</v>
      </c>
    </row>
    <row r="113" spans="1:19">
      <c r="A113" t="s">
        <v>297</v>
      </c>
      <c r="B113" s="21">
        <v>45091</v>
      </c>
      <c r="C113" s="31" t="s">
        <v>103</v>
      </c>
      <c r="D113" s="6">
        <v>4</v>
      </c>
      <c r="H113">
        <v>34</v>
      </c>
      <c r="I113">
        <v>37</v>
      </c>
      <c r="J113" s="7">
        <v>38</v>
      </c>
      <c r="K113" s="24">
        <v>20</v>
      </c>
      <c r="L113" s="24">
        <v>22</v>
      </c>
      <c r="M113" s="7">
        <v>22</v>
      </c>
      <c r="N113" s="39">
        <f t="shared" si="11"/>
        <v>21</v>
      </c>
      <c r="O113" s="40">
        <f t="shared" si="6"/>
        <v>45071</v>
      </c>
      <c r="P113" s="41">
        <f t="shared" si="7"/>
        <v>45096</v>
      </c>
      <c r="Q113" s="73" t="s">
        <v>109</v>
      </c>
      <c r="R113" s="74" t="s">
        <v>71</v>
      </c>
      <c r="S113" s="72" t="s">
        <v>631</v>
      </c>
    </row>
    <row r="114" spans="1:19">
      <c r="A114" t="s">
        <v>338</v>
      </c>
      <c r="B114" s="21">
        <v>45091</v>
      </c>
      <c r="C114" s="31" t="s">
        <v>103</v>
      </c>
      <c r="D114" s="6">
        <v>4</v>
      </c>
      <c r="H114">
        <v>33</v>
      </c>
      <c r="I114">
        <v>36</v>
      </c>
      <c r="J114" s="7">
        <v>36</v>
      </c>
      <c r="K114" s="24">
        <v>20</v>
      </c>
      <c r="L114" s="24">
        <v>21</v>
      </c>
      <c r="M114" s="7">
        <v>21</v>
      </c>
      <c r="N114" s="39">
        <f t="shared" si="11"/>
        <v>21</v>
      </c>
      <c r="O114" s="40">
        <f t="shared" si="6"/>
        <v>45071</v>
      </c>
      <c r="P114" s="41">
        <f t="shared" si="7"/>
        <v>45096</v>
      </c>
      <c r="Q114" s="64" t="s">
        <v>134</v>
      </c>
      <c r="R114" s="65" t="s">
        <v>57</v>
      </c>
      <c r="S114" s="70" t="s">
        <v>624</v>
      </c>
    </row>
    <row r="115" spans="1:19">
      <c r="A115" t="s">
        <v>347</v>
      </c>
      <c r="B115" s="21">
        <v>45091</v>
      </c>
      <c r="C115" s="31" t="s">
        <v>103</v>
      </c>
      <c r="D115" s="6">
        <v>4</v>
      </c>
      <c r="H115">
        <v>34</v>
      </c>
      <c r="I115">
        <v>38</v>
      </c>
      <c r="J115" s="7">
        <v>37</v>
      </c>
      <c r="K115" s="24">
        <v>20</v>
      </c>
      <c r="L115" s="24">
        <v>22</v>
      </c>
      <c r="M115" s="7">
        <v>22</v>
      </c>
      <c r="N115" s="39">
        <f t="shared" si="11"/>
        <v>21</v>
      </c>
      <c r="O115" s="40">
        <f t="shared" si="6"/>
        <v>45071</v>
      </c>
      <c r="P115" s="41">
        <f t="shared" si="7"/>
        <v>45096</v>
      </c>
      <c r="Q115" s="64" t="s">
        <v>64</v>
      </c>
      <c r="R115" s="65" t="s">
        <v>57</v>
      </c>
      <c r="S115" s="70" t="s">
        <v>624</v>
      </c>
    </row>
    <row r="116" spans="1:19">
      <c r="A116" t="s">
        <v>415</v>
      </c>
      <c r="B116" s="21">
        <v>45091</v>
      </c>
      <c r="C116" s="31" t="s">
        <v>103</v>
      </c>
      <c r="D116" s="6">
        <v>4</v>
      </c>
      <c r="H116">
        <v>34</v>
      </c>
      <c r="I116">
        <v>35</v>
      </c>
      <c r="J116" s="7">
        <v>36</v>
      </c>
      <c r="K116" s="24">
        <v>20</v>
      </c>
      <c r="L116" s="24">
        <v>21</v>
      </c>
      <c r="M116" s="7">
        <v>21</v>
      </c>
      <c r="N116" s="39">
        <f t="shared" si="11"/>
        <v>21</v>
      </c>
      <c r="O116" s="40">
        <f t="shared" si="6"/>
        <v>45071</v>
      </c>
      <c r="P116" s="41">
        <f t="shared" si="7"/>
        <v>45096</v>
      </c>
      <c r="Q116" s="64" t="s">
        <v>96</v>
      </c>
      <c r="R116" s="65" t="s">
        <v>71</v>
      </c>
      <c r="S116" s="70" t="s">
        <v>624</v>
      </c>
    </row>
    <row r="117" spans="1:19">
      <c r="A117" t="s">
        <v>418</v>
      </c>
      <c r="B117" s="21">
        <v>45091</v>
      </c>
      <c r="C117" s="31" t="s">
        <v>103</v>
      </c>
      <c r="D117" s="6">
        <v>4</v>
      </c>
      <c r="H117">
        <v>35</v>
      </c>
      <c r="I117">
        <v>38</v>
      </c>
      <c r="J117" s="7">
        <v>36</v>
      </c>
      <c r="K117" s="24">
        <v>21</v>
      </c>
      <c r="L117" s="24">
        <v>22</v>
      </c>
      <c r="M117" s="7">
        <v>21</v>
      </c>
      <c r="N117" s="39">
        <f t="shared" si="11"/>
        <v>21</v>
      </c>
      <c r="O117" s="40">
        <f t="shared" si="6"/>
        <v>45071</v>
      </c>
      <c r="P117" s="41">
        <f t="shared" si="7"/>
        <v>45096</v>
      </c>
      <c r="Q117" s="64" t="s">
        <v>96</v>
      </c>
      <c r="R117" s="65" t="s">
        <v>57</v>
      </c>
      <c r="S117" s="70" t="s">
        <v>624</v>
      </c>
    </row>
    <row r="118" spans="1:19">
      <c r="A118" t="s">
        <v>422</v>
      </c>
      <c r="B118" s="21">
        <v>45091</v>
      </c>
      <c r="C118" s="52" t="s">
        <v>161</v>
      </c>
      <c r="D118" s="6">
        <v>4</v>
      </c>
      <c r="H118">
        <v>33</v>
      </c>
      <c r="I118">
        <v>35</v>
      </c>
      <c r="J118" s="7">
        <v>35</v>
      </c>
      <c r="K118" s="24">
        <v>20</v>
      </c>
      <c r="L118" s="24">
        <v>21</v>
      </c>
      <c r="M118" s="7">
        <v>21</v>
      </c>
      <c r="N118" s="39">
        <f t="shared" si="11"/>
        <v>21</v>
      </c>
      <c r="O118" s="40">
        <f t="shared" si="6"/>
        <v>45071</v>
      </c>
      <c r="P118" s="41">
        <f t="shared" si="7"/>
        <v>45096</v>
      </c>
      <c r="Q118" s="64" t="s">
        <v>162</v>
      </c>
      <c r="R118" s="65" t="s">
        <v>71</v>
      </c>
      <c r="S118" s="70" t="s">
        <v>624</v>
      </c>
    </row>
    <row r="119" spans="1:19">
      <c r="A119" t="s">
        <v>498</v>
      </c>
      <c r="B119" s="21">
        <v>45091</v>
      </c>
      <c r="C119" s="52" t="s">
        <v>161</v>
      </c>
      <c r="D119" s="6">
        <v>3</v>
      </c>
      <c r="H119">
        <v>40</v>
      </c>
      <c r="I119">
        <v>38</v>
      </c>
      <c r="J119" s="7">
        <v>32</v>
      </c>
      <c r="K119" s="24">
        <v>22</v>
      </c>
      <c r="L119" s="24">
        <v>22</v>
      </c>
      <c r="M119" s="7">
        <v>19</v>
      </c>
      <c r="N119" s="39">
        <f t="shared" si="11"/>
        <v>21</v>
      </c>
      <c r="O119" s="40">
        <f t="shared" si="6"/>
        <v>45071</v>
      </c>
      <c r="P119" s="41">
        <f t="shared" si="7"/>
        <v>45096</v>
      </c>
      <c r="Q119" s="64" t="s">
        <v>167</v>
      </c>
      <c r="R119" s="65" t="s">
        <v>71</v>
      </c>
      <c r="S119" s="70" t="s">
        <v>631</v>
      </c>
    </row>
    <row r="120" spans="1:19">
      <c r="A120" t="s">
        <v>499</v>
      </c>
      <c r="B120" s="21">
        <v>45091</v>
      </c>
      <c r="C120" s="52" t="s">
        <v>161</v>
      </c>
      <c r="D120" s="6">
        <v>5</v>
      </c>
      <c r="H120">
        <v>34</v>
      </c>
      <c r="I120">
        <v>38</v>
      </c>
      <c r="J120" s="7">
        <v>33</v>
      </c>
      <c r="K120" s="24">
        <v>20</v>
      </c>
      <c r="L120" s="24">
        <v>22</v>
      </c>
      <c r="M120" s="7">
        <v>20</v>
      </c>
      <c r="N120" s="39">
        <f t="shared" si="11"/>
        <v>21</v>
      </c>
      <c r="O120" s="40">
        <f t="shared" si="6"/>
        <v>45071</v>
      </c>
      <c r="P120" s="41">
        <f t="shared" si="7"/>
        <v>45096</v>
      </c>
      <c r="Q120" s="64" t="s">
        <v>73</v>
      </c>
      <c r="R120" s="65" t="s">
        <v>71</v>
      </c>
      <c r="S120" s="70" t="s">
        <v>624</v>
      </c>
    </row>
    <row r="121" spans="1:19">
      <c r="A121" t="s">
        <v>534</v>
      </c>
      <c r="B121" s="21">
        <v>45091</v>
      </c>
      <c r="C121" s="52" t="s">
        <v>161</v>
      </c>
      <c r="D121" s="6">
        <v>6</v>
      </c>
      <c r="H121">
        <v>36</v>
      </c>
      <c r="I121">
        <v>34</v>
      </c>
      <c r="J121" s="7">
        <v>37</v>
      </c>
      <c r="K121" s="24">
        <v>21</v>
      </c>
      <c r="L121" s="24">
        <v>20</v>
      </c>
      <c r="M121" s="7">
        <v>22</v>
      </c>
      <c r="N121" s="39">
        <f t="shared" si="11"/>
        <v>21</v>
      </c>
      <c r="O121" s="40">
        <f t="shared" si="6"/>
        <v>45071</v>
      </c>
      <c r="P121" s="41">
        <f t="shared" si="7"/>
        <v>45096</v>
      </c>
      <c r="Q121" s="64" t="s">
        <v>73</v>
      </c>
      <c r="R121" s="65" t="s">
        <v>57</v>
      </c>
      <c r="S121" s="70" t="s">
        <v>631</v>
      </c>
    </row>
    <row r="122" spans="1:19">
      <c r="A122" t="s">
        <v>596</v>
      </c>
      <c r="B122" s="21">
        <v>45091</v>
      </c>
      <c r="C122" s="52" t="s">
        <v>161</v>
      </c>
      <c r="D122" s="6">
        <v>4</v>
      </c>
      <c r="H122">
        <v>35</v>
      </c>
      <c r="I122">
        <v>37</v>
      </c>
      <c r="J122" s="7">
        <v>36</v>
      </c>
      <c r="K122" s="24">
        <v>21</v>
      </c>
      <c r="L122" s="24">
        <v>22</v>
      </c>
      <c r="M122" s="7">
        <v>21</v>
      </c>
      <c r="N122" s="39">
        <f t="shared" si="11"/>
        <v>21</v>
      </c>
      <c r="O122" s="40">
        <f t="shared" si="6"/>
        <v>45071</v>
      </c>
      <c r="P122" s="41">
        <f t="shared" si="7"/>
        <v>45096</v>
      </c>
      <c r="Q122" s="64" t="s">
        <v>136</v>
      </c>
      <c r="R122" s="65" t="s">
        <v>57</v>
      </c>
      <c r="S122" s="70" t="s">
        <v>624</v>
      </c>
    </row>
    <row r="123" spans="1:19">
      <c r="A123" t="s">
        <v>54</v>
      </c>
      <c r="B123" s="21">
        <v>45091</v>
      </c>
      <c r="C123" s="52" t="s">
        <v>161</v>
      </c>
      <c r="D123" s="6">
        <v>3</v>
      </c>
      <c r="H123">
        <v>36</v>
      </c>
      <c r="I123">
        <v>36</v>
      </c>
      <c r="J123" s="7">
        <v>37</v>
      </c>
      <c r="K123" s="24">
        <v>21</v>
      </c>
      <c r="L123" s="24">
        <v>21</v>
      </c>
      <c r="M123" s="7">
        <v>22</v>
      </c>
      <c r="N123" s="39">
        <f t="shared" si="11"/>
        <v>21</v>
      </c>
      <c r="O123" s="40">
        <f t="shared" si="6"/>
        <v>45071</v>
      </c>
      <c r="P123" s="41">
        <f t="shared" si="7"/>
        <v>45096</v>
      </c>
      <c r="Q123" s="64" t="s">
        <v>73</v>
      </c>
      <c r="R123" s="65" t="s">
        <v>57</v>
      </c>
      <c r="S123" s="70" t="s">
        <v>625</v>
      </c>
    </row>
    <row r="124" spans="1:19">
      <c r="A124" t="s">
        <v>72</v>
      </c>
      <c r="B124" s="21">
        <v>45091</v>
      </c>
      <c r="C124" s="52" t="s">
        <v>161</v>
      </c>
      <c r="D124" s="6">
        <v>3</v>
      </c>
      <c r="H124">
        <v>35</v>
      </c>
      <c r="I124">
        <v>36</v>
      </c>
      <c r="J124" s="7">
        <v>36</v>
      </c>
      <c r="K124" s="24">
        <v>21</v>
      </c>
      <c r="L124" s="24">
        <v>21</v>
      </c>
      <c r="M124" s="7">
        <v>21</v>
      </c>
      <c r="N124" s="39">
        <f t="shared" si="11"/>
        <v>21</v>
      </c>
      <c r="O124" s="40">
        <f t="shared" si="6"/>
        <v>45071</v>
      </c>
      <c r="P124" s="41">
        <f t="shared" si="7"/>
        <v>45096</v>
      </c>
      <c r="Q124" s="64" t="s">
        <v>96</v>
      </c>
      <c r="R124" s="65" t="s">
        <v>67</v>
      </c>
      <c r="S124" s="70" t="s">
        <v>631</v>
      </c>
    </row>
    <row r="125" spans="1:19">
      <c r="A125" t="s">
        <v>87</v>
      </c>
      <c r="B125" s="21">
        <v>45091</v>
      </c>
      <c r="C125" s="52" t="s">
        <v>161</v>
      </c>
      <c r="D125" s="6">
        <v>7</v>
      </c>
      <c r="H125">
        <v>36</v>
      </c>
      <c r="I125">
        <v>39</v>
      </c>
      <c r="J125" s="7">
        <v>34</v>
      </c>
      <c r="K125" s="24">
        <v>21</v>
      </c>
      <c r="L125" s="24">
        <v>22</v>
      </c>
      <c r="M125" s="7">
        <v>20</v>
      </c>
      <c r="N125" s="39">
        <f t="shared" si="11"/>
        <v>21</v>
      </c>
      <c r="O125" s="40">
        <f t="shared" si="6"/>
        <v>45071</v>
      </c>
      <c r="P125" s="41">
        <f t="shared" si="7"/>
        <v>45096</v>
      </c>
      <c r="Q125" s="64" t="s">
        <v>112</v>
      </c>
      <c r="R125" s="65" t="s">
        <v>71</v>
      </c>
      <c r="S125" s="70" t="s">
        <v>645</v>
      </c>
    </row>
    <row r="126" spans="1:19">
      <c r="A126" t="s">
        <v>99</v>
      </c>
      <c r="B126" s="21">
        <v>45091</v>
      </c>
      <c r="C126" s="52" t="s">
        <v>161</v>
      </c>
      <c r="D126" s="6">
        <v>5</v>
      </c>
      <c r="H126">
        <v>32</v>
      </c>
      <c r="I126">
        <v>38</v>
      </c>
      <c r="J126" s="7">
        <v>39</v>
      </c>
      <c r="K126" s="24">
        <v>19</v>
      </c>
      <c r="L126" s="24">
        <v>22</v>
      </c>
      <c r="M126" s="7">
        <v>22</v>
      </c>
      <c r="N126" s="39">
        <f t="shared" si="11"/>
        <v>21</v>
      </c>
      <c r="O126" s="40">
        <f t="shared" si="6"/>
        <v>45071</v>
      </c>
      <c r="P126" s="41">
        <f t="shared" si="7"/>
        <v>45096</v>
      </c>
      <c r="Q126" s="64" t="s">
        <v>205</v>
      </c>
      <c r="R126" s="65" t="s">
        <v>57</v>
      </c>
      <c r="S126" s="70" t="s">
        <v>624</v>
      </c>
    </row>
    <row r="127" spans="1:19">
      <c r="A127" t="s">
        <v>113</v>
      </c>
      <c r="B127" s="21">
        <v>45091</v>
      </c>
      <c r="C127" s="52" t="s">
        <v>161</v>
      </c>
      <c r="D127" s="6">
        <v>4</v>
      </c>
      <c r="H127">
        <v>32</v>
      </c>
      <c r="I127">
        <v>35</v>
      </c>
      <c r="J127" s="7">
        <v>37</v>
      </c>
      <c r="K127" s="24">
        <v>19</v>
      </c>
      <c r="L127" s="24">
        <v>21</v>
      </c>
      <c r="M127" s="7">
        <v>22</v>
      </c>
      <c r="N127" s="39">
        <f t="shared" si="11"/>
        <v>21</v>
      </c>
      <c r="O127" s="40">
        <f t="shared" si="6"/>
        <v>45071</v>
      </c>
      <c r="P127" s="41">
        <f t="shared" si="7"/>
        <v>45096</v>
      </c>
      <c r="Q127" s="64" t="s">
        <v>184</v>
      </c>
      <c r="R127" s="65" t="s">
        <v>67</v>
      </c>
      <c r="S127" s="70" t="s">
        <v>625</v>
      </c>
    </row>
    <row r="128" spans="1:18">
      <c r="A128" t="s">
        <v>148</v>
      </c>
      <c r="B128" s="21">
        <v>45091</v>
      </c>
      <c r="C128" s="52" t="s">
        <v>489</v>
      </c>
      <c r="D128" s="6">
        <v>4</v>
      </c>
      <c r="H128">
        <v>35</v>
      </c>
      <c r="I128">
        <v>36</v>
      </c>
      <c r="J128" s="7">
        <v>37</v>
      </c>
      <c r="K128" s="24">
        <v>21</v>
      </c>
      <c r="L128" s="24">
        <v>21</v>
      </c>
      <c r="M128" s="7">
        <v>22</v>
      </c>
      <c r="N128" s="39">
        <f t="shared" si="11"/>
        <v>21</v>
      </c>
      <c r="O128" s="40">
        <f t="shared" si="6"/>
        <v>45071</v>
      </c>
      <c r="P128" s="41">
        <f t="shared" si="7"/>
        <v>45096</v>
      </c>
      <c r="Q128" s="64" t="s">
        <v>88</v>
      </c>
      <c r="R128" s="65" t="s">
        <v>67</v>
      </c>
    </row>
    <row r="129" spans="1:19">
      <c r="A129" t="s">
        <v>154</v>
      </c>
      <c r="B129" s="21">
        <v>45091</v>
      </c>
      <c r="C129" s="31" t="s">
        <v>529</v>
      </c>
      <c r="D129" s="6">
        <v>7</v>
      </c>
      <c r="G129" s="7" t="s">
        <v>531</v>
      </c>
      <c r="H129">
        <v>34</v>
      </c>
      <c r="I129">
        <v>32</v>
      </c>
      <c r="J129" s="7">
        <v>35</v>
      </c>
      <c r="K129" s="24">
        <v>21</v>
      </c>
      <c r="L129" s="24">
        <v>20</v>
      </c>
      <c r="M129" s="7">
        <v>21</v>
      </c>
      <c r="N129" s="39">
        <f t="shared" si="11"/>
        <v>21</v>
      </c>
      <c r="O129" s="40">
        <f t="shared" si="6"/>
        <v>45071</v>
      </c>
      <c r="P129" s="41">
        <f t="shared" si="7"/>
        <v>45096</v>
      </c>
      <c r="Q129" s="64" t="s">
        <v>532</v>
      </c>
      <c r="R129" s="65" t="s">
        <v>57</v>
      </c>
      <c r="S129" s="70" t="s">
        <v>631</v>
      </c>
    </row>
    <row r="130" spans="1:19">
      <c r="A130" t="s">
        <v>159</v>
      </c>
      <c r="B130" s="21">
        <v>45091</v>
      </c>
      <c r="C130" s="31" t="s">
        <v>529</v>
      </c>
      <c r="D130" s="6">
        <v>5</v>
      </c>
      <c r="H130">
        <v>33</v>
      </c>
      <c r="I130">
        <v>33</v>
      </c>
      <c r="J130" s="7">
        <v>37</v>
      </c>
      <c r="K130" s="24">
        <v>20</v>
      </c>
      <c r="L130" s="24">
        <v>20</v>
      </c>
      <c r="M130" s="7">
        <v>22</v>
      </c>
      <c r="N130" s="39">
        <f t="shared" si="11"/>
        <v>21</v>
      </c>
      <c r="O130" s="40">
        <f t="shared" ref="O130:O193" si="12">B130-N130+1</f>
        <v>45071</v>
      </c>
      <c r="P130" s="41">
        <f t="shared" ref="P130:P193" si="13">O130+25</f>
        <v>45096</v>
      </c>
      <c r="Q130" s="64" t="s">
        <v>77</v>
      </c>
      <c r="R130" s="65" t="s">
        <v>71</v>
      </c>
      <c r="S130" s="70" t="s">
        <v>625</v>
      </c>
    </row>
    <row r="131" spans="1:19">
      <c r="A131" t="s">
        <v>170</v>
      </c>
      <c r="B131" s="21">
        <v>45091</v>
      </c>
      <c r="C131" s="31" t="s">
        <v>529</v>
      </c>
      <c r="D131" s="6">
        <v>5</v>
      </c>
      <c r="H131">
        <v>37</v>
      </c>
      <c r="I131">
        <v>36</v>
      </c>
      <c r="J131" s="7">
        <v>34</v>
      </c>
      <c r="K131" s="24">
        <v>22</v>
      </c>
      <c r="L131" s="24">
        <v>21</v>
      </c>
      <c r="M131" s="7">
        <v>20</v>
      </c>
      <c r="N131" s="39">
        <f t="shared" si="11"/>
        <v>21</v>
      </c>
      <c r="O131" s="40">
        <f t="shared" si="12"/>
        <v>45071</v>
      </c>
      <c r="P131" s="41">
        <f t="shared" si="13"/>
        <v>45096</v>
      </c>
      <c r="Q131" s="64" t="s">
        <v>96</v>
      </c>
      <c r="R131" s="65" t="s">
        <v>71</v>
      </c>
      <c r="S131" s="70" t="s">
        <v>631</v>
      </c>
    </row>
    <row r="132" spans="1:19">
      <c r="A132" t="s">
        <v>172</v>
      </c>
      <c r="B132" s="21">
        <v>45091</v>
      </c>
      <c r="C132" s="66" t="s">
        <v>582</v>
      </c>
      <c r="D132" s="6">
        <v>3</v>
      </c>
      <c r="H132">
        <v>36</v>
      </c>
      <c r="I132">
        <v>37</v>
      </c>
      <c r="J132" s="7">
        <v>34</v>
      </c>
      <c r="K132" s="24">
        <v>21</v>
      </c>
      <c r="L132" s="24">
        <v>22</v>
      </c>
      <c r="M132" s="7">
        <v>20</v>
      </c>
      <c r="N132" s="8">
        <f t="shared" si="11"/>
        <v>21</v>
      </c>
      <c r="O132" s="40">
        <f t="shared" si="12"/>
        <v>45071</v>
      </c>
      <c r="P132" s="41">
        <f t="shared" si="13"/>
        <v>45096</v>
      </c>
      <c r="Q132" s="64" t="s">
        <v>491</v>
      </c>
      <c r="R132" s="65" t="s">
        <v>71</v>
      </c>
      <c r="S132" s="70" t="s">
        <v>625</v>
      </c>
    </row>
    <row r="133" spans="1:19">
      <c r="A133" t="s">
        <v>180</v>
      </c>
      <c r="B133" s="21">
        <v>45091</v>
      </c>
      <c r="C133" s="66" t="s">
        <v>582</v>
      </c>
      <c r="D133" s="6">
        <v>4</v>
      </c>
      <c r="H133">
        <v>37</v>
      </c>
      <c r="I133">
        <v>31</v>
      </c>
      <c r="J133" s="7">
        <v>36</v>
      </c>
      <c r="K133" s="24">
        <v>22</v>
      </c>
      <c r="L133" s="24">
        <v>19</v>
      </c>
      <c r="M133" s="7">
        <v>21</v>
      </c>
      <c r="N133" s="8">
        <f t="shared" si="11"/>
        <v>21</v>
      </c>
      <c r="O133" s="40">
        <f t="shared" si="12"/>
        <v>45071</v>
      </c>
      <c r="P133" s="41">
        <f t="shared" si="13"/>
        <v>45096</v>
      </c>
      <c r="Q133" s="64" t="s">
        <v>88</v>
      </c>
      <c r="R133" s="65" t="s">
        <v>67</v>
      </c>
      <c r="S133" s="70" t="s">
        <v>625</v>
      </c>
    </row>
    <row r="134" spans="1:19">
      <c r="A134" t="s">
        <v>182</v>
      </c>
      <c r="B134" s="21">
        <v>45091</v>
      </c>
      <c r="C134" s="66" t="s">
        <v>582</v>
      </c>
      <c r="D134" s="6">
        <v>4</v>
      </c>
      <c r="H134">
        <v>39</v>
      </c>
      <c r="I134">
        <v>36</v>
      </c>
      <c r="J134" s="7">
        <v>36</v>
      </c>
      <c r="K134" s="24">
        <v>22</v>
      </c>
      <c r="L134" s="24">
        <v>21</v>
      </c>
      <c r="M134" s="7">
        <v>21</v>
      </c>
      <c r="N134" s="8">
        <f t="shared" si="11"/>
        <v>21</v>
      </c>
      <c r="O134" s="40">
        <f t="shared" si="12"/>
        <v>45071</v>
      </c>
      <c r="P134" s="41">
        <f t="shared" si="13"/>
        <v>45096</v>
      </c>
      <c r="Q134" s="64" t="s">
        <v>602</v>
      </c>
      <c r="R134" s="65" t="s">
        <v>71</v>
      </c>
      <c r="S134" s="70" t="s">
        <v>624</v>
      </c>
    </row>
    <row r="135" spans="1:19">
      <c r="A135" t="s">
        <v>191</v>
      </c>
      <c r="B135" s="21">
        <v>45091</v>
      </c>
      <c r="C135" s="66" t="s">
        <v>582</v>
      </c>
      <c r="D135" s="6">
        <v>4</v>
      </c>
      <c r="H135">
        <v>33</v>
      </c>
      <c r="I135">
        <v>38</v>
      </c>
      <c r="J135" s="7">
        <v>35</v>
      </c>
      <c r="K135" s="24">
        <v>20</v>
      </c>
      <c r="L135" s="24">
        <v>22</v>
      </c>
      <c r="M135" s="7">
        <v>21</v>
      </c>
      <c r="N135" s="8">
        <f t="shared" si="11"/>
        <v>21</v>
      </c>
      <c r="O135" s="40">
        <f t="shared" si="12"/>
        <v>45071</v>
      </c>
      <c r="P135" s="41">
        <f t="shared" si="13"/>
        <v>45096</v>
      </c>
      <c r="Q135" s="64" t="s">
        <v>606</v>
      </c>
      <c r="R135" s="65" t="s">
        <v>67</v>
      </c>
      <c r="S135" s="71" t="s">
        <v>639</v>
      </c>
    </row>
    <row r="136" spans="1:19">
      <c r="A136" t="s">
        <v>208</v>
      </c>
      <c r="B136" s="21">
        <v>45091</v>
      </c>
      <c r="C136" s="66" t="s">
        <v>582</v>
      </c>
      <c r="D136" s="6">
        <v>2</v>
      </c>
      <c r="H136">
        <v>35</v>
      </c>
      <c r="I136">
        <v>36</v>
      </c>
      <c r="K136" s="24">
        <v>21</v>
      </c>
      <c r="L136" s="24">
        <v>21</v>
      </c>
      <c r="N136" s="8">
        <f>ROUND((K136+L136)/2,0)</f>
        <v>21</v>
      </c>
      <c r="O136" s="40">
        <f t="shared" si="12"/>
        <v>45071</v>
      </c>
      <c r="P136" s="41">
        <f t="shared" si="13"/>
        <v>45096</v>
      </c>
      <c r="Q136" s="64" t="s">
        <v>613</v>
      </c>
      <c r="R136" s="65" t="s">
        <v>71</v>
      </c>
      <c r="S136" s="70" t="s">
        <v>640</v>
      </c>
    </row>
    <row r="137" spans="1:19">
      <c r="A137" t="s">
        <v>213</v>
      </c>
      <c r="B137" s="21">
        <v>45092</v>
      </c>
      <c r="C137" s="52" t="s">
        <v>231</v>
      </c>
      <c r="D137" s="6">
        <v>6</v>
      </c>
      <c r="H137">
        <v>35</v>
      </c>
      <c r="I137">
        <v>37</v>
      </c>
      <c r="J137" s="7">
        <v>38</v>
      </c>
      <c r="K137" s="24">
        <v>21</v>
      </c>
      <c r="L137" s="24">
        <v>22</v>
      </c>
      <c r="M137" s="7">
        <v>22</v>
      </c>
      <c r="N137" s="39">
        <f t="shared" ref="N137:N156" si="14">ROUND((K137+L137+M137)/3,0)</f>
        <v>22</v>
      </c>
      <c r="O137" s="40">
        <f t="shared" si="12"/>
        <v>45071</v>
      </c>
      <c r="P137" s="41">
        <f t="shared" si="13"/>
        <v>45096</v>
      </c>
      <c r="Q137" s="64" t="s">
        <v>128</v>
      </c>
      <c r="R137" s="65" t="s">
        <v>71</v>
      </c>
      <c r="S137" s="70" t="s">
        <v>633</v>
      </c>
    </row>
    <row r="138" spans="1:19">
      <c r="A138" t="s">
        <v>223</v>
      </c>
      <c r="B138" s="21">
        <v>45092</v>
      </c>
      <c r="C138" s="52" t="s">
        <v>231</v>
      </c>
      <c r="D138" s="6">
        <v>5</v>
      </c>
      <c r="H138">
        <v>39</v>
      </c>
      <c r="I138">
        <v>38</v>
      </c>
      <c r="J138" s="7">
        <v>35</v>
      </c>
      <c r="K138" s="24">
        <v>22</v>
      </c>
      <c r="L138" s="24">
        <v>22</v>
      </c>
      <c r="M138" s="7">
        <v>21</v>
      </c>
      <c r="N138" s="39">
        <f t="shared" si="14"/>
        <v>22</v>
      </c>
      <c r="O138" s="40">
        <f t="shared" si="12"/>
        <v>45071</v>
      </c>
      <c r="P138" s="41">
        <f t="shared" si="13"/>
        <v>45096</v>
      </c>
      <c r="Q138" s="64" t="s">
        <v>128</v>
      </c>
      <c r="R138" s="65" t="s">
        <v>71</v>
      </c>
      <c r="S138" s="70" t="s">
        <v>633</v>
      </c>
    </row>
    <row r="139" spans="1:19">
      <c r="A139" t="s">
        <v>228</v>
      </c>
      <c r="B139" s="21">
        <v>45092</v>
      </c>
      <c r="C139" s="52" t="s">
        <v>231</v>
      </c>
      <c r="D139" s="6">
        <v>5</v>
      </c>
      <c r="H139">
        <v>39</v>
      </c>
      <c r="I139">
        <v>36</v>
      </c>
      <c r="J139" s="7">
        <v>37</v>
      </c>
      <c r="K139" s="24">
        <v>22</v>
      </c>
      <c r="L139" s="24">
        <v>21</v>
      </c>
      <c r="M139" s="7">
        <v>22</v>
      </c>
      <c r="N139" s="39">
        <f t="shared" si="14"/>
        <v>22</v>
      </c>
      <c r="O139" s="40">
        <f t="shared" si="12"/>
        <v>45071</v>
      </c>
      <c r="P139" s="41">
        <f t="shared" si="13"/>
        <v>45096</v>
      </c>
      <c r="Q139" s="64" t="s">
        <v>128</v>
      </c>
      <c r="R139" s="65" t="s">
        <v>71</v>
      </c>
      <c r="S139" s="70" t="s">
        <v>631</v>
      </c>
    </row>
    <row r="140" spans="1:19">
      <c r="A140" t="s">
        <v>238</v>
      </c>
      <c r="B140" s="21">
        <v>45092</v>
      </c>
      <c r="C140" s="52" t="s">
        <v>231</v>
      </c>
      <c r="D140" s="6">
        <v>4</v>
      </c>
      <c r="H140">
        <v>35</v>
      </c>
      <c r="I140">
        <v>38</v>
      </c>
      <c r="J140" s="7">
        <v>39</v>
      </c>
      <c r="K140" s="24">
        <v>21</v>
      </c>
      <c r="L140" s="24">
        <v>22</v>
      </c>
      <c r="M140" s="7">
        <v>22</v>
      </c>
      <c r="N140" s="39">
        <f t="shared" si="14"/>
        <v>22</v>
      </c>
      <c r="O140" s="40">
        <f t="shared" si="12"/>
        <v>45071</v>
      </c>
      <c r="P140" s="41">
        <f t="shared" si="13"/>
        <v>45096</v>
      </c>
      <c r="Q140" s="64" t="s">
        <v>235</v>
      </c>
      <c r="R140" s="65" t="s">
        <v>71</v>
      </c>
      <c r="S140" s="70" t="s">
        <v>624</v>
      </c>
    </row>
    <row r="141" spans="1:19">
      <c r="A141" t="s">
        <v>242</v>
      </c>
      <c r="B141" s="21">
        <v>45092</v>
      </c>
      <c r="C141" s="52" t="s">
        <v>231</v>
      </c>
      <c r="D141" s="6">
        <v>5</v>
      </c>
      <c r="H141">
        <v>39</v>
      </c>
      <c r="I141">
        <v>40</v>
      </c>
      <c r="J141" s="7">
        <v>39</v>
      </c>
      <c r="K141" s="24">
        <v>22</v>
      </c>
      <c r="L141" s="24">
        <v>22</v>
      </c>
      <c r="M141" s="7">
        <v>22</v>
      </c>
      <c r="N141" s="39">
        <f t="shared" si="14"/>
        <v>22</v>
      </c>
      <c r="O141" s="40">
        <f t="shared" si="12"/>
        <v>45071</v>
      </c>
      <c r="P141" s="41">
        <f t="shared" si="13"/>
        <v>45096</v>
      </c>
      <c r="Q141" s="64" t="s">
        <v>132</v>
      </c>
      <c r="R141" s="65" t="s">
        <v>57</v>
      </c>
      <c r="S141" s="70" t="s">
        <v>633</v>
      </c>
    </row>
    <row r="142" spans="1:19">
      <c r="A142" t="s">
        <v>253</v>
      </c>
      <c r="B142" s="21">
        <v>45092</v>
      </c>
      <c r="C142" s="52" t="s">
        <v>231</v>
      </c>
      <c r="D142" s="6">
        <v>4</v>
      </c>
      <c r="H142">
        <v>35</v>
      </c>
      <c r="I142">
        <v>40</v>
      </c>
      <c r="J142" s="7">
        <v>41</v>
      </c>
      <c r="K142" s="24">
        <v>21</v>
      </c>
      <c r="L142" s="24">
        <v>22</v>
      </c>
      <c r="M142" s="7">
        <v>23</v>
      </c>
      <c r="N142" s="39">
        <f t="shared" si="14"/>
        <v>22</v>
      </c>
      <c r="O142" s="40">
        <f t="shared" si="12"/>
        <v>45071</v>
      </c>
      <c r="P142" s="41">
        <f t="shared" si="13"/>
        <v>45096</v>
      </c>
      <c r="Q142" s="64" t="s">
        <v>83</v>
      </c>
      <c r="R142" s="65" t="s">
        <v>57</v>
      </c>
      <c r="S142" s="70" t="s">
        <v>625</v>
      </c>
    </row>
    <row r="143" spans="1:19">
      <c r="A143" t="s">
        <v>266</v>
      </c>
      <c r="B143" s="21">
        <v>45092</v>
      </c>
      <c r="C143" s="52" t="s">
        <v>231</v>
      </c>
      <c r="D143" s="6">
        <v>6</v>
      </c>
      <c r="H143">
        <v>38</v>
      </c>
      <c r="I143">
        <v>36</v>
      </c>
      <c r="J143" s="7">
        <v>38</v>
      </c>
      <c r="K143" s="24">
        <v>22</v>
      </c>
      <c r="L143" s="24">
        <v>21</v>
      </c>
      <c r="M143" s="7">
        <v>22</v>
      </c>
      <c r="N143" s="39">
        <f t="shared" si="14"/>
        <v>22</v>
      </c>
      <c r="O143" s="40">
        <f t="shared" si="12"/>
        <v>45071</v>
      </c>
      <c r="P143" s="41">
        <f t="shared" si="13"/>
        <v>45096</v>
      </c>
      <c r="Q143" s="64" t="s">
        <v>88</v>
      </c>
      <c r="R143" s="65" t="s">
        <v>71</v>
      </c>
      <c r="S143" s="70" t="s">
        <v>635</v>
      </c>
    </row>
    <row r="144" spans="1:19">
      <c r="A144" t="s">
        <v>282</v>
      </c>
      <c r="B144" s="21">
        <v>45092</v>
      </c>
      <c r="C144" s="52" t="s">
        <v>231</v>
      </c>
      <c r="D144" s="6">
        <v>4</v>
      </c>
      <c r="H144">
        <v>38</v>
      </c>
      <c r="I144">
        <v>36</v>
      </c>
      <c r="J144" s="7">
        <v>39</v>
      </c>
      <c r="K144" s="24">
        <v>22</v>
      </c>
      <c r="L144" s="24">
        <v>21</v>
      </c>
      <c r="M144" s="7">
        <v>22</v>
      </c>
      <c r="N144" s="39">
        <f t="shared" si="14"/>
        <v>22</v>
      </c>
      <c r="O144" s="40">
        <f t="shared" si="12"/>
        <v>45071</v>
      </c>
      <c r="P144" s="41">
        <f t="shared" si="13"/>
        <v>45096</v>
      </c>
      <c r="Q144" s="64" t="s">
        <v>235</v>
      </c>
      <c r="R144" s="65" t="s">
        <v>67</v>
      </c>
      <c r="S144" s="70" t="s">
        <v>640</v>
      </c>
    </row>
    <row r="145" spans="1:19">
      <c r="A145" t="s">
        <v>292</v>
      </c>
      <c r="B145" s="21">
        <v>45092</v>
      </c>
      <c r="C145" s="52" t="s">
        <v>231</v>
      </c>
      <c r="D145" s="6">
        <v>5</v>
      </c>
      <c r="H145">
        <v>37</v>
      </c>
      <c r="I145">
        <v>40</v>
      </c>
      <c r="J145" s="7">
        <v>40</v>
      </c>
      <c r="K145" s="24">
        <v>22</v>
      </c>
      <c r="L145" s="24">
        <v>22</v>
      </c>
      <c r="M145" s="7">
        <v>22</v>
      </c>
      <c r="N145" s="39">
        <f t="shared" si="14"/>
        <v>22</v>
      </c>
      <c r="O145" s="40">
        <f t="shared" si="12"/>
        <v>45071</v>
      </c>
      <c r="P145" s="41">
        <f t="shared" si="13"/>
        <v>45096</v>
      </c>
      <c r="Q145" s="64" t="s">
        <v>83</v>
      </c>
      <c r="R145" s="65" t="s">
        <v>71</v>
      </c>
      <c r="S145" s="70" t="s">
        <v>633</v>
      </c>
    </row>
    <row r="146" spans="1:19">
      <c r="A146" t="s">
        <v>312</v>
      </c>
      <c r="B146" s="21">
        <v>45092</v>
      </c>
      <c r="C146" s="52" t="s">
        <v>231</v>
      </c>
      <c r="D146" s="6">
        <v>4</v>
      </c>
      <c r="H146">
        <v>37</v>
      </c>
      <c r="I146">
        <v>35</v>
      </c>
      <c r="J146" s="7">
        <v>37</v>
      </c>
      <c r="K146" s="24">
        <v>22</v>
      </c>
      <c r="L146" s="24">
        <v>21</v>
      </c>
      <c r="M146" s="7">
        <v>22</v>
      </c>
      <c r="N146" s="39">
        <f t="shared" si="14"/>
        <v>22</v>
      </c>
      <c r="O146" s="40">
        <f t="shared" si="12"/>
        <v>45071</v>
      </c>
      <c r="P146" s="41">
        <f t="shared" si="13"/>
        <v>45096</v>
      </c>
      <c r="Q146" s="64" t="s">
        <v>274</v>
      </c>
      <c r="R146" s="65" t="s">
        <v>57</v>
      </c>
      <c r="S146" s="70" t="s">
        <v>624</v>
      </c>
    </row>
    <row r="147" spans="1:18">
      <c r="A147" t="s">
        <v>314</v>
      </c>
      <c r="B147" s="21">
        <v>45092</v>
      </c>
      <c r="C147" s="52" t="s">
        <v>231</v>
      </c>
      <c r="D147" s="6">
        <v>4</v>
      </c>
      <c r="H147">
        <v>38</v>
      </c>
      <c r="I147">
        <v>41</v>
      </c>
      <c r="J147" s="7">
        <v>37</v>
      </c>
      <c r="K147" s="24">
        <v>22</v>
      </c>
      <c r="L147" s="24">
        <v>23</v>
      </c>
      <c r="M147" s="7">
        <v>22</v>
      </c>
      <c r="N147" s="39">
        <f t="shared" si="14"/>
        <v>22</v>
      </c>
      <c r="O147" s="40">
        <f t="shared" si="12"/>
        <v>45071</v>
      </c>
      <c r="P147" s="41">
        <f t="shared" si="13"/>
        <v>45096</v>
      </c>
      <c r="Q147" s="64" t="s">
        <v>141</v>
      </c>
      <c r="R147" s="65" t="s">
        <v>71</v>
      </c>
    </row>
    <row r="148" spans="1:19">
      <c r="A148" t="s">
        <v>325</v>
      </c>
      <c r="B148" s="21">
        <v>45092</v>
      </c>
      <c r="C148" s="31" t="s">
        <v>356</v>
      </c>
      <c r="D148" s="6">
        <v>3</v>
      </c>
      <c r="H148">
        <v>40</v>
      </c>
      <c r="I148">
        <v>39</v>
      </c>
      <c r="J148" s="7">
        <v>40</v>
      </c>
      <c r="K148" s="24">
        <v>22</v>
      </c>
      <c r="L148" s="24">
        <v>22</v>
      </c>
      <c r="M148" s="7">
        <v>22</v>
      </c>
      <c r="N148" s="39">
        <f t="shared" si="14"/>
        <v>22</v>
      </c>
      <c r="O148" s="40">
        <f t="shared" si="12"/>
        <v>45071</v>
      </c>
      <c r="P148" s="41">
        <f t="shared" si="13"/>
        <v>45096</v>
      </c>
      <c r="Q148" s="64" t="s">
        <v>83</v>
      </c>
      <c r="R148" s="65" t="s">
        <v>71</v>
      </c>
      <c r="S148" s="70" t="s">
        <v>625</v>
      </c>
    </row>
    <row r="149" spans="1:19">
      <c r="A149" t="s">
        <v>348</v>
      </c>
      <c r="B149" s="21">
        <v>45092</v>
      </c>
      <c r="C149" s="31" t="s">
        <v>356</v>
      </c>
      <c r="D149" s="6">
        <v>4</v>
      </c>
      <c r="H149">
        <v>37</v>
      </c>
      <c r="I149">
        <v>40</v>
      </c>
      <c r="J149" s="7">
        <v>37</v>
      </c>
      <c r="K149" s="24">
        <v>22</v>
      </c>
      <c r="L149" s="24">
        <v>22</v>
      </c>
      <c r="M149" s="7">
        <v>22</v>
      </c>
      <c r="N149" s="39">
        <f t="shared" si="14"/>
        <v>22</v>
      </c>
      <c r="O149" s="40">
        <f t="shared" si="12"/>
        <v>45071</v>
      </c>
      <c r="P149" s="41">
        <f t="shared" si="13"/>
        <v>45096</v>
      </c>
      <c r="Q149" s="64" t="s">
        <v>112</v>
      </c>
      <c r="R149" s="65" t="s">
        <v>57</v>
      </c>
      <c r="S149" s="70" t="s">
        <v>624</v>
      </c>
    </row>
    <row r="150" spans="1:19">
      <c r="A150" t="s">
        <v>355</v>
      </c>
      <c r="B150" s="21">
        <v>45092</v>
      </c>
      <c r="C150" s="31" t="s">
        <v>356</v>
      </c>
      <c r="D150" s="6">
        <v>5</v>
      </c>
      <c r="H150" s="24">
        <v>38</v>
      </c>
      <c r="I150">
        <v>40</v>
      </c>
      <c r="J150" s="7">
        <v>40</v>
      </c>
      <c r="K150" s="24">
        <v>22</v>
      </c>
      <c r="L150" s="24">
        <v>22</v>
      </c>
      <c r="M150" s="7">
        <v>22</v>
      </c>
      <c r="N150" s="39">
        <f t="shared" si="14"/>
        <v>22</v>
      </c>
      <c r="O150" s="40">
        <f t="shared" si="12"/>
        <v>45071</v>
      </c>
      <c r="P150" s="41">
        <f t="shared" si="13"/>
        <v>45096</v>
      </c>
      <c r="Q150" s="64" t="s">
        <v>379</v>
      </c>
      <c r="R150" s="65" t="s">
        <v>57</v>
      </c>
      <c r="S150" s="70" t="s">
        <v>631</v>
      </c>
    </row>
    <row r="151" spans="1:19">
      <c r="A151" t="s">
        <v>359</v>
      </c>
      <c r="B151" s="21">
        <v>45092</v>
      </c>
      <c r="C151" s="31" t="s">
        <v>356</v>
      </c>
      <c r="D151" s="6">
        <v>4</v>
      </c>
      <c r="H151" s="24">
        <v>40</v>
      </c>
      <c r="I151">
        <v>38</v>
      </c>
      <c r="J151" s="7">
        <v>38</v>
      </c>
      <c r="K151" s="24">
        <v>22</v>
      </c>
      <c r="L151" s="24">
        <v>22</v>
      </c>
      <c r="M151" s="7">
        <v>22</v>
      </c>
      <c r="N151" s="39">
        <f t="shared" si="14"/>
        <v>22</v>
      </c>
      <c r="O151" s="40">
        <f t="shared" si="12"/>
        <v>45071</v>
      </c>
      <c r="P151" s="41">
        <f t="shared" si="13"/>
        <v>45096</v>
      </c>
      <c r="Q151" s="64" t="s">
        <v>96</v>
      </c>
      <c r="R151" s="65" t="s">
        <v>57</v>
      </c>
      <c r="S151" s="70" t="s">
        <v>631</v>
      </c>
    </row>
    <row r="152" spans="1:19">
      <c r="A152" t="s">
        <v>360</v>
      </c>
      <c r="B152" s="21">
        <v>45092</v>
      </c>
      <c r="C152" s="52" t="s">
        <v>390</v>
      </c>
      <c r="D152" s="6">
        <v>4</v>
      </c>
      <c r="H152">
        <v>37</v>
      </c>
      <c r="I152">
        <v>36</v>
      </c>
      <c r="J152" s="7">
        <v>39</v>
      </c>
      <c r="K152" s="24">
        <v>22</v>
      </c>
      <c r="L152" s="24">
        <v>21</v>
      </c>
      <c r="M152" s="7">
        <v>22</v>
      </c>
      <c r="N152" s="39">
        <f t="shared" si="14"/>
        <v>22</v>
      </c>
      <c r="O152" s="40">
        <f t="shared" si="12"/>
        <v>45071</v>
      </c>
      <c r="P152" s="41">
        <f t="shared" si="13"/>
        <v>45096</v>
      </c>
      <c r="Q152" s="64" t="s">
        <v>420</v>
      </c>
      <c r="R152" s="65" t="s">
        <v>57</v>
      </c>
      <c r="S152" s="70" t="s">
        <v>624</v>
      </c>
    </row>
    <row r="153" spans="1:18">
      <c r="A153" t="s">
        <v>363</v>
      </c>
      <c r="B153" s="21">
        <v>45088</v>
      </c>
      <c r="C153" s="52" t="s">
        <v>523</v>
      </c>
      <c r="D153" s="6">
        <v>5</v>
      </c>
      <c r="H153">
        <v>25</v>
      </c>
      <c r="I153">
        <v>28</v>
      </c>
      <c r="J153" s="7">
        <v>29</v>
      </c>
      <c r="K153" s="24">
        <v>16</v>
      </c>
      <c r="L153" s="24">
        <v>18</v>
      </c>
      <c r="M153" s="7">
        <v>18</v>
      </c>
      <c r="N153" s="39">
        <f t="shared" si="14"/>
        <v>17</v>
      </c>
      <c r="O153" s="40">
        <f t="shared" si="12"/>
        <v>45072</v>
      </c>
      <c r="P153" s="41">
        <f t="shared" si="13"/>
        <v>45097</v>
      </c>
      <c r="Q153" s="64" t="s">
        <v>88</v>
      </c>
      <c r="R153" s="65" t="s">
        <v>67</v>
      </c>
    </row>
    <row r="154" spans="1:19">
      <c r="A154" t="s">
        <v>372</v>
      </c>
      <c r="B154" s="21">
        <v>45089</v>
      </c>
      <c r="C154" s="31" t="s">
        <v>305</v>
      </c>
      <c r="D154" s="6">
        <v>7</v>
      </c>
      <c r="G154" s="7" t="s">
        <v>339</v>
      </c>
      <c r="H154">
        <v>29</v>
      </c>
      <c r="I154">
        <v>31</v>
      </c>
      <c r="J154" s="7">
        <v>29</v>
      </c>
      <c r="K154" s="24">
        <v>18</v>
      </c>
      <c r="L154" s="24">
        <v>19</v>
      </c>
      <c r="M154" s="7">
        <v>18</v>
      </c>
      <c r="N154" s="39">
        <f t="shared" si="14"/>
        <v>18</v>
      </c>
      <c r="O154" s="40">
        <f t="shared" si="12"/>
        <v>45072</v>
      </c>
      <c r="P154" s="41">
        <f t="shared" si="13"/>
        <v>45097</v>
      </c>
      <c r="Q154" s="64" t="s">
        <v>340</v>
      </c>
      <c r="R154" s="65" t="s">
        <v>71</v>
      </c>
      <c r="S154" s="70" t="s">
        <v>635</v>
      </c>
    </row>
    <row r="155" spans="1:18">
      <c r="A155" t="s">
        <v>384</v>
      </c>
      <c r="B155" s="21">
        <v>45089</v>
      </c>
      <c r="C155" s="31" t="s">
        <v>344</v>
      </c>
      <c r="D155" s="6">
        <v>5</v>
      </c>
      <c r="H155">
        <v>29</v>
      </c>
      <c r="I155">
        <v>32</v>
      </c>
      <c r="J155" s="7">
        <v>25</v>
      </c>
      <c r="K155" s="24">
        <v>18</v>
      </c>
      <c r="L155" s="24">
        <v>19</v>
      </c>
      <c r="M155" s="7">
        <v>16</v>
      </c>
      <c r="N155" s="39">
        <f t="shared" si="14"/>
        <v>18</v>
      </c>
      <c r="O155" s="40">
        <f t="shared" si="12"/>
        <v>45072</v>
      </c>
      <c r="P155" s="41">
        <f t="shared" si="13"/>
        <v>45097</v>
      </c>
      <c r="Q155" s="64" t="s">
        <v>112</v>
      </c>
      <c r="R155" s="65" t="s">
        <v>71</v>
      </c>
    </row>
    <row r="156" spans="1:19">
      <c r="A156" t="s">
        <v>391</v>
      </c>
      <c r="B156" s="21">
        <v>45091</v>
      </c>
      <c r="C156" s="31" t="s">
        <v>103</v>
      </c>
      <c r="D156" s="6">
        <v>5</v>
      </c>
      <c r="H156">
        <v>30</v>
      </c>
      <c r="I156">
        <v>33</v>
      </c>
      <c r="J156" s="7">
        <v>33</v>
      </c>
      <c r="K156" s="24">
        <v>19</v>
      </c>
      <c r="L156" s="24">
        <v>20</v>
      </c>
      <c r="M156" s="7">
        <v>20</v>
      </c>
      <c r="N156" s="39">
        <f t="shared" si="14"/>
        <v>20</v>
      </c>
      <c r="O156" s="40">
        <f t="shared" si="12"/>
        <v>45072</v>
      </c>
      <c r="P156" s="41">
        <f t="shared" si="13"/>
        <v>45097</v>
      </c>
      <c r="Q156" s="64" t="s">
        <v>77</v>
      </c>
      <c r="R156" s="65" t="s">
        <v>57</v>
      </c>
      <c r="S156" s="70" t="s">
        <v>631</v>
      </c>
    </row>
    <row r="157" spans="1:19">
      <c r="A157" t="s">
        <v>394</v>
      </c>
      <c r="B157" s="21">
        <v>45091</v>
      </c>
      <c r="C157" s="31" t="s">
        <v>103</v>
      </c>
      <c r="D157" s="6">
        <v>2</v>
      </c>
      <c r="H157">
        <v>34</v>
      </c>
      <c r="I157">
        <v>32</v>
      </c>
      <c r="K157" s="24">
        <v>20</v>
      </c>
      <c r="L157" s="24">
        <v>19</v>
      </c>
      <c r="N157" s="39">
        <f>ROUND((K157+L157)/2,0)</f>
        <v>20</v>
      </c>
      <c r="O157" s="40">
        <f t="shared" si="12"/>
        <v>45072</v>
      </c>
      <c r="P157" s="41">
        <f t="shared" si="13"/>
        <v>45097</v>
      </c>
      <c r="Q157" s="73" t="s">
        <v>134</v>
      </c>
      <c r="R157" s="74" t="s">
        <v>71</v>
      </c>
      <c r="S157" s="72" t="s">
        <v>631</v>
      </c>
    </row>
    <row r="158" spans="1:19">
      <c r="A158" t="s">
        <v>395</v>
      </c>
      <c r="B158" s="21">
        <v>45091</v>
      </c>
      <c r="C158" s="31" t="s">
        <v>103</v>
      </c>
      <c r="D158" s="6">
        <v>5</v>
      </c>
      <c r="H158">
        <v>32</v>
      </c>
      <c r="I158">
        <v>33</v>
      </c>
      <c r="J158" s="7">
        <v>35</v>
      </c>
      <c r="K158" s="24">
        <v>19</v>
      </c>
      <c r="L158" s="24">
        <v>20</v>
      </c>
      <c r="M158" s="7">
        <v>21</v>
      </c>
      <c r="N158" s="39">
        <f>ROUND((K158+L158+M158)/3,0)</f>
        <v>20</v>
      </c>
      <c r="O158" s="40">
        <f t="shared" si="12"/>
        <v>45072</v>
      </c>
      <c r="P158" s="41">
        <f t="shared" si="13"/>
        <v>45097</v>
      </c>
      <c r="Q158" s="64" t="s">
        <v>112</v>
      </c>
      <c r="R158" s="65" t="s">
        <v>71</v>
      </c>
      <c r="S158" s="70" t="s">
        <v>624</v>
      </c>
    </row>
    <row r="159" spans="1:18">
      <c r="A159" t="s">
        <v>396</v>
      </c>
      <c r="B159" s="21">
        <v>45091</v>
      </c>
      <c r="C159" s="31" t="s">
        <v>103</v>
      </c>
      <c r="D159" s="6">
        <v>2</v>
      </c>
      <c r="H159">
        <v>32</v>
      </c>
      <c r="I159">
        <v>34</v>
      </c>
      <c r="K159" s="24">
        <v>19</v>
      </c>
      <c r="L159" s="24">
        <v>20</v>
      </c>
      <c r="N159" s="39">
        <f>ROUND((K159+L159)/2,0)</f>
        <v>20</v>
      </c>
      <c r="O159" s="40">
        <f t="shared" si="12"/>
        <v>45072</v>
      </c>
      <c r="P159" s="41">
        <f t="shared" si="13"/>
        <v>45097</v>
      </c>
      <c r="Q159" s="64" t="s">
        <v>96</v>
      </c>
      <c r="R159" s="65" t="s">
        <v>71</v>
      </c>
    </row>
    <row r="160" spans="1:19">
      <c r="A160" t="s">
        <v>398</v>
      </c>
      <c r="B160" s="21">
        <v>45091</v>
      </c>
      <c r="C160" s="31" t="s">
        <v>103</v>
      </c>
      <c r="D160" s="6">
        <v>3</v>
      </c>
      <c r="H160">
        <v>31</v>
      </c>
      <c r="I160">
        <v>33</v>
      </c>
      <c r="J160" s="7">
        <v>33</v>
      </c>
      <c r="K160" s="24">
        <v>19</v>
      </c>
      <c r="L160" s="24">
        <v>20</v>
      </c>
      <c r="M160" s="7">
        <v>20</v>
      </c>
      <c r="N160" s="39">
        <f t="shared" ref="N160:N165" si="15">ROUND((K160+L160+M160)/3,0)</f>
        <v>20</v>
      </c>
      <c r="O160" s="40">
        <f t="shared" si="12"/>
        <v>45072</v>
      </c>
      <c r="P160" s="41">
        <f t="shared" si="13"/>
        <v>45097</v>
      </c>
      <c r="Q160" s="64" t="s">
        <v>158</v>
      </c>
      <c r="R160" s="65" t="s">
        <v>71</v>
      </c>
      <c r="S160" s="71" t="s">
        <v>639</v>
      </c>
    </row>
    <row r="161" spans="1:19">
      <c r="A161" t="s">
        <v>412</v>
      </c>
      <c r="B161" s="21">
        <v>45091</v>
      </c>
      <c r="C161" s="52" t="s">
        <v>161</v>
      </c>
      <c r="D161" s="6">
        <v>5</v>
      </c>
      <c r="H161">
        <v>32</v>
      </c>
      <c r="I161">
        <v>33</v>
      </c>
      <c r="J161" s="7">
        <v>34</v>
      </c>
      <c r="K161" s="24">
        <v>19</v>
      </c>
      <c r="L161" s="24">
        <v>20</v>
      </c>
      <c r="M161" s="7">
        <v>20</v>
      </c>
      <c r="N161" s="39">
        <f t="shared" si="15"/>
        <v>20</v>
      </c>
      <c r="O161" s="40">
        <f t="shared" si="12"/>
        <v>45072</v>
      </c>
      <c r="P161" s="41">
        <f t="shared" si="13"/>
        <v>45097</v>
      </c>
      <c r="Q161" s="64" t="s">
        <v>184</v>
      </c>
      <c r="R161" s="65" t="s">
        <v>71</v>
      </c>
      <c r="S161" s="70" t="s">
        <v>625</v>
      </c>
    </row>
    <row r="162" spans="1:19">
      <c r="A162" t="s">
        <v>414</v>
      </c>
      <c r="B162" s="21">
        <v>45091</v>
      </c>
      <c r="C162" s="52" t="s">
        <v>161</v>
      </c>
      <c r="D162" s="6">
        <v>5</v>
      </c>
      <c r="H162">
        <v>29</v>
      </c>
      <c r="I162">
        <v>33</v>
      </c>
      <c r="J162" s="7">
        <v>35</v>
      </c>
      <c r="K162" s="24">
        <v>18</v>
      </c>
      <c r="L162" s="24">
        <v>20</v>
      </c>
      <c r="M162" s="7">
        <v>21</v>
      </c>
      <c r="N162" s="39">
        <f t="shared" si="15"/>
        <v>20</v>
      </c>
      <c r="O162" s="40">
        <f t="shared" si="12"/>
        <v>45072</v>
      </c>
      <c r="P162" s="41">
        <f t="shared" si="13"/>
        <v>45097</v>
      </c>
      <c r="Q162" s="64" t="s">
        <v>165</v>
      </c>
      <c r="R162" s="65" t="s">
        <v>57</v>
      </c>
      <c r="S162" s="70" t="s">
        <v>631</v>
      </c>
    </row>
    <row r="163" spans="1:19">
      <c r="A163" t="s">
        <v>428</v>
      </c>
      <c r="B163" s="21">
        <v>45091</v>
      </c>
      <c r="C163" s="52" t="s">
        <v>161</v>
      </c>
      <c r="D163" s="6">
        <v>5</v>
      </c>
      <c r="H163">
        <v>35</v>
      </c>
      <c r="I163">
        <v>34</v>
      </c>
      <c r="J163" s="7">
        <v>34</v>
      </c>
      <c r="K163" s="24">
        <v>21</v>
      </c>
      <c r="L163" s="24">
        <v>20</v>
      </c>
      <c r="M163" s="7">
        <v>20</v>
      </c>
      <c r="N163" s="39">
        <f t="shared" si="15"/>
        <v>20</v>
      </c>
      <c r="O163" s="40">
        <f t="shared" si="12"/>
        <v>45072</v>
      </c>
      <c r="P163" s="41">
        <f t="shared" si="13"/>
        <v>45097</v>
      </c>
      <c r="Q163" s="64" t="s">
        <v>73</v>
      </c>
      <c r="R163" s="65" t="s">
        <v>57</v>
      </c>
      <c r="S163" s="70" t="s">
        <v>624</v>
      </c>
    </row>
    <row r="164" spans="1:19">
      <c r="A164" t="s">
        <v>488</v>
      </c>
      <c r="B164" s="21">
        <v>45091</v>
      </c>
      <c r="C164" s="52" t="s">
        <v>489</v>
      </c>
      <c r="D164" s="6">
        <v>7</v>
      </c>
      <c r="H164">
        <v>36</v>
      </c>
      <c r="I164">
        <v>34</v>
      </c>
      <c r="J164" s="7">
        <v>34</v>
      </c>
      <c r="K164" s="24">
        <v>21</v>
      </c>
      <c r="L164" s="24">
        <v>20</v>
      </c>
      <c r="M164" s="7">
        <v>20</v>
      </c>
      <c r="N164" s="39">
        <f t="shared" si="15"/>
        <v>20</v>
      </c>
      <c r="O164" s="40">
        <f t="shared" si="12"/>
        <v>45072</v>
      </c>
      <c r="P164" s="41">
        <f t="shared" si="13"/>
        <v>45097</v>
      </c>
      <c r="Q164" s="64" t="s">
        <v>73</v>
      </c>
      <c r="R164" s="65" t="s">
        <v>71</v>
      </c>
      <c r="S164" s="70" t="s">
        <v>633</v>
      </c>
    </row>
    <row r="165" spans="1:19">
      <c r="A165" t="s">
        <v>497</v>
      </c>
      <c r="B165" s="21">
        <v>45091</v>
      </c>
      <c r="C165" s="52" t="s">
        <v>489</v>
      </c>
      <c r="D165" s="6">
        <v>9</v>
      </c>
      <c r="H165">
        <v>34</v>
      </c>
      <c r="I165">
        <v>38</v>
      </c>
      <c r="J165" s="7">
        <v>32</v>
      </c>
      <c r="K165" s="24">
        <v>20</v>
      </c>
      <c r="L165" s="24">
        <v>22</v>
      </c>
      <c r="M165" s="7">
        <v>19</v>
      </c>
      <c r="N165" s="39">
        <f t="shared" si="15"/>
        <v>20</v>
      </c>
      <c r="O165" s="40">
        <f t="shared" si="12"/>
        <v>45072</v>
      </c>
      <c r="P165" s="41">
        <f t="shared" si="13"/>
        <v>45097</v>
      </c>
      <c r="Q165" s="64" t="s">
        <v>272</v>
      </c>
      <c r="R165" s="65" t="s">
        <v>57</v>
      </c>
      <c r="S165" s="70" t="s">
        <v>624</v>
      </c>
    </row>
    <row r="166" spans="1:19">
      <c r="A166" t="s">
        <v>500</v>
      </c>
      <c r="B166" s="21">
        <v>45091</v>
      </c>
      <c r="C166" s="31" t="s">
        <v>529</v>
      </c>
      <c r="D166" s="6">
        <v>1</v>
      </c>
      <c r="H166">
        <v>33</v>
      </c>
      <c r="K166" s="24">
        <v>20</v>
      </c>
      <c r="L166" s="24"/>
      <c r="N166" s="39">
        <v>20</v>
      </c>
      <c r="O166" s="40">
        <f t="shared" si="12"/>
        <v>45072</v>
      </c>
      <c r="P166" s="41">
        <f t="shared" si="13"/>
        <v>45097</v>
      </c>
      <c r="Q166" s="64" t="s">
        <v>337</v>
      </c>
      <c r="R166" s="65" t="s">
        <v>57</v>
      </c>
      <c r="S166" s="70" t="s">
        <v>640</v>
      </c>
    </row>
    <row r="167" spans="1:19">
      <c r="A167" t="s">
        <v>509</v>
      </c>
      <c r="B167" s="21">
        <v>45091</v>
      </c>
      <c r="C167" s="31" t="s">
        <v>529</v>
      </c>
      <c r="D167" s="6">
        <v>6</v>
      </c>
      <c r="H167">
        <v>34</v>
      </c>
      <c r="I167">
        <v>33</v>
      </c>
      <c r="J167" s="7">
        <v>36</v>
      </c>
      <c r="K167" s="24">
        <v>20</v>
      </c>
      <c r="L167" s="24">
        <v>20</v>
      </c>
      <c r="M167" s="7">
        <v>21</v>
      </c>
      <c r="N167" s="39">
        <f>ROUND((K167+L167+M167)/3,0)</f>
        <v>20</v>
      </c>
      <c r="O167" s="40">
        <f t="shared" si="12"/>
        <v>45072</v>
      </c>
      <c r="P167" s="41">
        <f t="shared" si="13"/>
        <v>45097</v>
      </c>
      <c r="Q167" s="64" t="s">
        <v>537</v>
      </c>
      <c r="R167" s="65" t="s">
        <v>57</v>
      </c>
      <c r="S167" s="70" t="s">
        <v>624</v>
      </c>
    </row>
    <row r="168" spans="1:19">
      <c r="A168" t="s">
        <v>510</v>
      </c>
      <c r="B168" s="21">
        <v>45091</v>
      </c>
      <c r="C168" s="31" t="s">
        <v>529</v>
      </c>
      <c r="D168" s="6">
        <v>3</v>
      </c>
      <c r="H168">
        <v>36</v>
      </c>
      <c r="I168">
        <v>34</v>
      </c>
      <c r="J168" s="7">
        <v>30</v>
      </c>
      <c r="K168" s="24">
        <v>21</v>
      </c>
      <c r="L168" s="24">
        <v>20</v>
      </c>
      <c r="M168" s="7">
        <v>19</v>
      </c>
      <c r="N168" s="39">
        <f>ROUND((K168+L168+M168)/3,0)</f>
        <v>20</v>
      </c>
      <c r="O168" s="40">
        <f t="shared" si="12"/>
        <v>45072</v>
      </c>
      <c r="P168" s="41">
        <f t="shared" si="13"/>
        <v>45097</v>
      </c>
      <c r="Q168" s="64" t="s">
        <v>537</v>
      </c>
      <c r="R168" s="65" t="s">
        <v>57</v>
      </c>
      <c r="S168" s="70" t="s">
        <v>625</v>
      </c>
    </row>
    <row r="169" spans="1:19">
      <c r="A169" t="s">
        <v>516</v>
      </c>
      <c r="B169" s="21">
        <v>45091</v>
      </c>
      <c r="C169" s="31" t="s">
        <v>529</v>
      </c>
      <c r="D169" s="6">
        <v>3</v>
      </c>
      <c r="H169">
        <v>30</v>
      </c>
      <c r="I169">
        <v>34</v>
      </c>
      <c r="J169" s="7">
        <v>34</v>
      </c>
      <c r="K169" s="24">
        <v>19</v>
      </c>
      <c r="L169" s="24">
        <v>20</v>
      </c>
      <c r="M169" s="7">
        <v>20</v>
      </c>
      <c r="N169" s="39">
        <f>ROUND((K169+L169+M169)/3,0)</f>
        <v>20</v>
      </c>
      <c r="O169" s="40">
        <f t="shared" si="12"/>
        <v>45072</v>
      </c>
      <c r="P169" s="41">
        <f t="shared" si="13"/>
        <v>45097</v>
      </c>
      <c r="Q169" s="64" t="s">
        <v>337</v>
      </c>
      <c r="R169" s="65" t="s">
        <v>57</v>
      </c>
      <c r="S169" s="70" t="s">
        <v>631</v>
      </c>
    </row>
    <row r="170" spans="1:18">
      <c r="A170" t="s">
        <v>517</v>
      </c>
      <c r="B170" s="21">
        <v>45091</v>
      </c>
      <c r="C170" s="31" t="s">
        <v>529</v>
      </c>
      <c r="D170" s="6">
        <v>2</v>
      </c>
      <c r="H170">
        <v>34</v>
      </c>
      <c r="I170">
        <v>32</v>
      </c>
      <c r="K170" s="24">
        <v>20</v>
      </c>
      <c r="L170" s="24">
        <v>19</v>
      </c>
      <c r="N170" s="39">
        <f>ROUND((K170+L170)/2,0)</f>
        <v>20</v>
      </c>
      <c r="O170" s="40">
        <f t="shared" si="12"/>
        <v>45072</v>
      </c>
      <c r="P170" s="41">
        <f t="shared" si="13"/>
        <v>45097</v>
      </c>
      <c r="Q170" s="64" t="s">
        <v>546</v>
      </c>
      <c r="R170" s="65" t="s">
        <v>71</v>
      </c>
    </row>
    <row r="171" spans="1:19">
      <c r="A171" t="s">
        <v>520</v>
      </c>
      <c r="B171" s="21">
        <v>45091</v>
      </c>
      <c r="C171" s="66" t="s">
        <v>582</v>
      </c>
      <c r="D171" s="6">
        <v>6</v>
      </c>
      <c r="H171">
        <v>32</v>
      </c>
      <c r="I171">
        <v>34</v>
      </c>
      <c r="J171" s="7">
        <v>35</v>
      </c>
      <c r="K171" s="24">
        <v>19</v>
      </c>
      <c r="L171" s="24">
        <v>20</v>
      </c>
      <c r="M171" s="7">
        <v>21</v>
      </c>
      <c r="N171" s="8">
        <f t="shared" ref="N171:N184" si="16">ROUND((K171+L171+M171)/3,0)</f>
        <v>20</v>
      </c>
      <c r="O171" s="40">
        <f t="shared" si="12"/>
        <v>45072</v>
      </c>
      <c r="P171" s="41">
        <f t="shared" si="13"/>
        <v>45097</v>
      </c>
      <c r="Q171" s="64" t="s">
        <v>88</v>
      </c>
      <c r="R171" s="65" t="s">
        <v>71</v>
      </c>
      <c r="S171" s="70" t="s">
        <v>635</v>
      </c>
    </row>
    <row r="172" ht="28.8" spans="1:19">
      <c r="A172" t="s">
        <v>522</v>
      </c>
      <c r="B172" s="21">
        <v>45091</v>
      </c>
      <c r="C172" s="66" t="s">
        <v>582</v>
      </c>
      <c r="D172" s="6">
        <v>5</v>
      </c>
      <c r="H172">
        <v>31</v>
      </c>
      <c r="I172">
        <v>33</v>
      </c>
      <c r="J172" s="7">
        <v>34</v>
      </c>
      <c r="K172" s="24">
        <v>19</v>
      </c>
      <c r="L172" s="24">
        <v>20</v>
      </c>
      <c r="M172" s="7">
        <v>20</v>
      </c>
      <c r="N172" s="8">
        <f t="shared" si="16"/>
        <v>20</v>
      </c>
      <c r="O172" s="40">
        <f t="shared" si="12"/>
        <v>45072</v>
      </c>
      <c r="P172" s="41">
        <f t="shared" si="13"/>
        <v>45097</v>
      </c>
      <c r="Q172" s="81" t="s">
        <v>590</v>
      </c>
      <c r="R172" s="65" t="s">
        <v>67</v>
      </c>
      <c r="S172" s="79"/>
    </row>
    <row r="173" spans="1:18">
      <c r="A173" t="s">
        <v>554</v>
      </c>
      <c r="B173" s="21">
        <v>45091</v>
      </c>
      <c r="C173" s="66" t="s">
        <v>582</v>
      </c>
      <c r="D173" s="6">
        <v>5</v>
      </c>
      <c r="H173">
        <v>35</v>
      </c>
      <c r="I173">
        <v>31</v>
      </c>
      <c r="J173" s="7">
        <v>33</v>
      </c>
      <c r="K173" s="24">
        <v>21</v>
      </c>
      <c r="L173" s="24">
        <v>19</v>
      </c>
      <c r="M173" s="7">
        <v>20</v>
      </c>
      <c r="N173" s="8">
        <f t="shared" si="16"/>
        <v>20</v>
      </c>
      <c r="O173" s="40">
        <f t="shared" si="12"/>
        <v>45072</v>
      </c>
      <c r="P173" s="41">
        <f t="shared" si="13"/>
        <v>45097</v>
      </c>
      <c r="Q173" s="64" t="s">
        <v>88</v>
      </c>
      <c r="R173" s="65" t="s">
        <v>67</v>
      </c>
    </row>
    <row r="174" spans="1:19">
      <c r="A174" t="s">
        <v>569</v>
      </c>
      <c r="B174" s="21">
        <v>45091</v>
      </c>
      <c r="C174" s="66" t="s">
        <v>582</v>
      </c>
      <c r="D174" s="6">
        <v>5</v>
      </c>
      <c r="H174">
        <v>34</v>
      </c>
      <c r="I174">
        <v>36</v>
      </c>
      <c r="J174" s="7">
        <v>32</v>
      </c>
      <c r="K174" s="24">
        <v>20</v>
      </c>
      <c r="L174" s="24">
        <v>21</v>
      </c>
      <c r="M174" s="7">
        <v>19</v>
      </c>
      <c r="N174" s="8">
        <f t="shared" si="16"/>
        <v>20</v>
      </c>
      <c r="O174" s="40">
        <f t="shared" si="12"/>
        <v>45072</v>
      </c>
      <c r="P174" s="41">
        <f t="shared" si="13"/>
        <v>45097</v>
      </c>
      <c r="Q174" s="64" t="s">
        <v>88</v>
      </c>
      <c r="R174" s="65" t="s">
        <v>67</v>
      </c>
      <c r="S174" s="70" t="s">
        <v>633</v>
      </c>
    </row>
    <row r="175" spans="1:19">
      <c r="A175" t="s">
        <v>588</v>
      </c>
      <c r="B175" s="21">
        <v>45091</v>
      </c>
      <c r="C175" s="66" t="s">
        <v>582</v>
      </c>
      <c r="D175" s="6">
        <v>5</v>
      </c>
      <c r="H175">
        <v>30</v>
      </c>
      <c r="I175">
        <v>35</v>
      </c>
      <c r="J175" s="7">
        <v>32</v>
      </c>
      <c r="K175" s="24">
        <v>19</v>
      </c>
      <c r="L175" s="24">
        <v>21</v>
      </c>
      <c r="M175" s="7">
        <v>19</v>
      </c>
      <c r="N175" s="8">
        <f t="shared" si="16"/>
        <v>20</v>
      </c>
      <c r="O175" s="40">
        <f t="shared" si="12"/>
        <v>45072</v>
      </c>
      <c r="P175" s="41">
        <f t="shared" si="13"/>
        <v>45097</v>
      </c>
      <c r="Q175" s="64" t="s">
        <v>109</v>
      </c>
      <c r="R175" s="65" t="s">
        <v>67</v>
      </c>
      <c r="S175" s="70" t="s">
        <v>633</v>
      </c>
    </row>
    <row r="176" spans="1:19">
      <c r="A176" t="s">
        <v>591</v>
      </c>
      <c r="B176" s="21">
        <v>45092</v>
      </c>
      <c r="C176" s="52" t="s">
        <v>231</v>
      </c>
      <c r="D176" s="6">
        <v>3</v>
      </c>
      <c r="H176">
        <v>34</v>
      </c>
      <c r="I176">
        <v>35</v>
      </c>
      <c r="J176" s="7">
        <v>35</v>
      </c>
      <c r="K176" s="24">
        <v>20</v>
      </c>
      <c r="L176" s="24">
        <v>21</v>
      </c>
      <c r="M176" s="7">
        <v>21</v>
      </c>
      <c r="N176" s="39">
        <f t="shared" si="16"/>
        <v>21</v>
      </c>
      <c r="O176" s="40">
        <f t="shared" si="12"/>
        <v>45072</v>
      </c>
      <c r="P176" s="41">
        <f t="shared" si="13"/>
        <v>45097</v>
      </c>
      <c r="Q176" s="64" t="s">
        <v>249</v>
      </c>
      <c r="R176" s="65" t="s">
        <v>57</v>
      </c>
      <c r="S176" s="70" t="s">
        <v>631</v>
      </c>
    </row>
    <row r="177" spans="1:19">
      <c r="A177" t="s">
        <v>603</v>
      </c>
      <c r="B177" s="21">
        <v>45092</v>
      </c>
      <c r="C177" s="52" t="s">
        <v>231</v>
      </c>
      <c r="D177" s="6">
        <v>4</v>
      </c>
      <c r="H177">
        <v>38</v>
      </c>
      <c r="I177">
        <v>34</v>
      </c>
      <c r="J177" s="7">
        <v>35</v>
      </c>
      <c r="K177" s="24">
        <v>22</v>
      </c>
      <c r="L177" s="24">
        <v>20</v>
      </c>
      <c r="M177" s="7">
        <v>21</v>
      </c>
      <c r="N177" s="39">
        <f t="shared" si="16"/>
        <v>21</v>
      </c>
      <c r="O177" s="40">
        <f t="shared" si="12"/>
        <v>45072</v>
      </c>
      <c r="P177" s="41">
        <f t="shared" si="13"/>
        <v>45097</v>
      </c>
      <c r="Q177" s="64" t="s">
        <v>235</v>
      </c>
      <c r="R177" s="65" t="s">
        <v>71</v>
      </c>
      <c r="S177" s="70" t="s">
        <v>624</v>
      </c>
    </row>
    <row r="178" spans="1:19">
      <c r="A178" t="s">
        <v>608</v>
      </c>
      <c r="B178" s="21">
        <v>45092</v>
      </c>
      <c r="C178" s="52" t="s">
        <v>231</v>
      </c>
      <c r="D178" s="6">
        <v>5</v>
      </c>
      <c r="H178">
        <v>33</v>
      </c>
      <c r="I178">
        <v>35</v>
      </c>
      <c r="J178" s="7">
        <v>37</v>
      </c>
      <c r="K178" s="24">
        <v>20</v>
      </c>
      <c r="L178" s="24">
        <v>21</v>
      </c>
      <c r="M178" s="7">
        <v>22</v>
      </c>
      <c r="N178" s="39">
        <f t="shared" si="16"/>
        <v>21</v>
      </c>
      <c r="O178" s="40">
        <f t="shared" si="12"/>
        <v>45072</v>
      </c>
      <c r="P178" s="41">
        <f t="shared" si="13"/>
        <v>45097</v>
      </c>
      <c r="Q178" s="64" t="s">
        <v>165</v>
      </c>
      <c r="R178" s="65" t="s">
        <v>57</v>
      </c>
      <c r="S178" s="70" t="s">
        <v>624</v>
      </c>
    </row>
    <row r="179" spans="1:18">
      <c r="A179" t="s">
        <v>609</v>
      </c>
      <c r="B179" s="21">
        <v>45092</v>
      </c>
      <c r="C179" s="52" t="s">
        <v>231</v>
      </c>
      <c r="D179" s="6">
        <v>4</v>
      </c>
      <c r="H179">
        <v>35</v>
      </c>
      <c r="I179">
        <v>36</v>
      </c>
      <c r="J179" s="7">
        <v>36</v>
      </c>
      <c r="K179" s="24">
        <v>21</v>
      </c>
      <c r="L179" s="24">
        <v>21</v>
      </c>
      <c r="M179" s="7">
        <v>21</v>
      </c>
      <c r="N179" s="39">
        <f t="shared" si="16"/>
        <v>21</v>
      </c>
      <c r="O179" s="40">
        <f t="shared" si="12"/>
        <v>45072</v>
      </c>
      <c r="P179" s="41">
        <f t="shared" si="13"/>
        <v>45097</v>
      </c>
      <c r="Q179" s="64" t="s">
        <v>294</v>
      </c>
      <c r="R179" s="65" t="s">
        <v>57</v>
      </c>
    </row>
    <row r="180" spans="1:19">
      <c r="A180" t="s">
        <v>81</v>
      </c>
      <c r="B180" s="21">
        <v>45092</v>
      </c>
      <c r="C180" s="52" t="s">
        <v>231</v>
      </c>
      <c r="D180" s="6">
        <v>7</v>
      </c>
      <c r="H180">
        <v>35</v>
      </c>
      <c r="I180">
        <v>40</v>
      </c>
      <c r="J180" s="7">
        <v>36</v>
      </c>
      <c r="K180" s="24">
        <v>21</v>
      </c>
      <c r="L180" s="24">
        <v>22</v>
      </c>
      <c r="M180" s="7">
        <v>21</v>
      </c>
      <c r="N180" s="39">
        <f t="shared" si="16"/>
        <v>21</v>
      </c>
      <c r="O180" s="40">
        <f t="shared" si="12"/>
        <v>45072</v>
      </c>
      <c r="P180" s="41">
        <f t="shared" si="13"/>
        <v>45097</v>
      </c>
      <c r="Q180" s="64" t="s">
        <v>136</v>
      </c>
      <c r="R180" s="65" t="s">
        <v>57</v>
      </c>
      <c r="S180" s="70" t="s">
        <v>633</v>
      </c>
    </row>
    <row r="181" spans="1:19">
      <c r="A181" t="s">
        <v>89</v>
      </c>
      <c r="B181" s="21">
        <v>45092</v>
      </c>
      <c r="C181" s="31" t="s">
        <v>356</v>
      </c>
      <c r="D181" s="6">
        <v>3</v>
      </c>
      <c r="H181">
        <v>34</v>
      </c>
      <c r="I181">
        <v>36</v>
      </c>
      <c r="J181" s="7">
        <v>40</v>
      </c>
      <c r="K181" s="24">
        <v>20</v>
      </c>
      <c r="L181" s="24">
        <v>21</v>
      </c>
      <c r="M181" s="7">
        <v>22</v>
      </c>
      <c r="N181" s="39">
        <f t="shared" si="16"/>
        <v>21</v>
      </c>
      <c r="O181" s="40">
        <f t="shared" si="12"/>
        <v>45072</v>
      </c>
      <c r="P181" s="41">
        <f t="shared" si="13"/>
        <v>45097</v>
      </c>
      <c r="Q181" s="64" t="s">
        <v>136</v>
      </c>
      <c r="R181" s="65" t="s">
        <v>57</v>
      </c>
      <c r="S181" s="70" t="s">
        <v>631</v>
      </c>
    </row>
    <row r="182" spans="1:19">
      <c r="A182" t="s">
        <v>90</v>
      </c>
      <c r="B182" s="21">
        <v>45092</v>
      </c>
      <c r="C182" s="31" t="s">
        <v>356</v>
      </c>
      <c r="D182" s="6">
        <v>7</v>
      </c>
      <c r="H182">
        <v>36</v>
      </c>
      <c r="I182">
        <v>37</v>
      </c>
      <c r="J182" s="7">
        <v>36</v>
      </c>
      <c r="K182" s="24">
        <v>21</v>
      </c>
      <c r="L182" s="24">
        <v>22</v>
      </c>
      <c r="M182" s="7">
        <v>21</v>
      </c>
      <c r="N182" s="39">
        <f t="shared" si="16"/>
        <v>21</v>
      </c>
      <c r="O182" s="40">
        <f t="shared" si="12"/>
        <v>45072</v>
      </c>
      <c r="P182" s="41">
        <f t="shared" si="13"/>
        <v>45097</v>
      </c>
      <c r="Q182" s="64" t="s">
        <v>207</v>
      </c>
      <c r="R182" s="65" t="s">
        <v>57</v>
      </c>
      <c r="S182" s="70" t="s">
        <v>633</v>
      </c>
    </row>
    <row r="183" spans="1:19">
      <c r="A183" t="s">
        <v>95</v>
      </c>
      <c r="B183" s="21">
        <v>45092</v>
      </c>
      <c r="C183" s="31" t="s">
        <v>356</v>
      </c>
      <c r="D183" s="6">
        <v>5</v>
      </c>
      <c r="H183">
        <v>36</v>
      </c>
      <c r="I183">
        <v>36</v>
      </c>
      <c r="J183" s="7">
        <v>38</v>
      </c>
      <c r="K183" s="24">
        <v>21</v>
      </c>
      <c r="L183" s="24">
        <v>21</v>
      </c>
      <c r="M183" s="7">
        <v>22</v>
      </c>
      <c r="N183" s="39">
        <f t="shared" si="16"/>
        <v>21</v>
      </c>
      <c r="O183" s="40">
        <f t="shared" si="12"/>
        <v>45072</v>
      </c>
      <c r="P183" s="41">
        <f t="shared" si="13"/>
        <v>45097</v>
      </c>
      <c r="Q183" s="64" t="s">
        <v>155</v>
      </c>
      <c r="R183" s="65" t="s">
        <v>57</v>
      </c>
      <c r="S183" s="70" t="s">
        <v>633</v>
      </c>
    </row>
    <row r="184" spans="1:19">
      <c r="A184" t="s">
        <v>115</v>
      </c>
      <c r="B184" s="21">
        <v>45092</v>
      </c>
      <c r="C184" s="31" t="s">
        <v>356</v>
      </c>
      <c r="D184" s="6">
        <v>4</v>
      </c>
      <c r="H184" s="24">
        <v>36</v>
      </c>
      <c r="I184">
        <v>35</v>
      </c>
      <c r="J184" s="7">
        <v>37</v>
      </c>
      <c r="K184" s="24">
        <v>21</v>
      </c>
      <c r="L184" s="24">
        <v>21</v>
      </c>
      <c r="M184" s="7">
        <v>22</v>
      </c>
      <c r="N184" s="39">
        <f t="shared" si="16"/>
        <v>21</v>
      </c>
      <c r="O184" s="40">
        <f t="shared" si="12"/>
        <v>45072</v>
      </c>
      <c r="P184" s="41">
        <f t="shared" si="13"/>
        <v>45097</v>
      </c>
      <c r="Q184" s="64" t="s">
        <v>109</v>
      </c>
      <c r="R184" s="65" t="s">
        <v>71</v>
      </c>
      <c r="S184" s="70" t="s">
        <v>625</v>
      </c>
    </row>
    <row r="185" spans="1:19">
      <c r="A185" t="s">
        <v>133</v>
      </c>
      <c r="B185" s="21">
        <v>45092</v>
      </c>
      <c r="C185" s="52" t="s">
        <v>390</v>
      </c>
      <c r="D185" s="6">
        <v>2</v>
      </c>
      <c r="H185">
        <v>36</v>
      </c>
      <c r="I185">
        <v>36</v>
      </c>
      <c r="K185" s="24">
        <v>21</v>
      </c>
      <c r="L185" s="24">
        <v>21</v>
      </c>
      <c r="N185" s="39">
        <f>ROUND((K185+L185)/2,0)</f>
        <v>21</v>
      </c>
      <c r="O185" s="40">
        <f t="shared" si="12"/>
        <v>45072</v>
      </c>
      <c r="P185" s="41">
        <f t="shared" si="13"/>
        <v>45097</v>
      </c>
      <c r="Q185" s="64" t="s">
        <v>165</v>
      </c>
      <c r="R185" s="65" t="s">
        <v>57</v>
      </c>
      <c r="S185" s="70" t="s">
        <v>631</v>
      </c>
    </row>
    <row r="186" spans="1:18">
      <c r="A186" t="s">
        <v>138</v>
      </c>
      <c r="B186" s="21">
        <v>45088</v>
      </c>
      <c r="C186" s="30" t="s">
        <v>82</v>
      </c>
      <c r="D186" s="6">
        <v>4</v>
      </c>
      <c r="H186">
        <v>25</v>
      </c>
      <c r="K186" s="24">
        <v>16</v>
      </c>
      <c r="L186" s="24"/>
      <c r="N186" s="39">
        <v>16</v>
      </c>
      <c r="O186" s="40">
        <f t="shared" si="12"/>
        <v>45073</v>
      </c>
      <c r="P186" s="41">
        <f t="shared" si="13"/>
        <v>45098</v>
      </c>
      <c r="Q186" s="64" t="s">
        <v>85</v>
      </c>
      <c r="R186" s="65" t="s">
        <v>67</v>
      </c>
    </row>
    <row r="187" spans="1:18">
      <c r="A187" t="s">
        <v>151</v>
      </c>
      <c r="B187" s="21">
        <v>45088</v>
      </c>
      <c r="C187" s="30" t="s">
        <v>82</v>
      </c>
      <c r="D187" s="6">
        <v>3</v>
      </c>
      <c r="H187">
        <v>28</v>
      </c>
      <c r="I187">
        <v>12</v>
      </c>
      <c r="J187" s="7">
        <v>27</v>
      </c>
      <c r="K187" s="24">
        <v>18</v>
      </c>
      <c r="L187" s="24">
        <v>12</v>
      </c>
      <c r="M187" s="7">
        <v>17</v>
      </c>
      <c r="N187" s="39">
        <f>ROUND((K187+L187+M187)/3,0)</f>
        <v>16</v>
      </c>
      <c r="O187" s="40">
        <f t="shared" si="12"/>
        <v>45073</v>
      </c>
      <c r="P187" s="41">
        <f t="shared" si="13"/>
        <v>45098</v>
      </c>
      <c r="Q187" s="64" t="s">
        <v>96</v>
      </c>
      <c r="R187" s="65" t="s">
        <v>57</v>
      </c>
    </row>
    <row r="188" spans="1:19">
      <c r="A188" t="s">
        <v>157</v>
      </c>
      <c r="B188" s="21">
        <v>45088</v>
      </c>
      <c r="C188" s="31" t="s">
        <v>555</v>
      </c>
      <c r="D188" s="6">
        <v>4</v>
      </c>
      <c r="H188">
        <v>22</v>
      </c>
      <c r="I188">
        <v>27</v>
      </c>
      <c r="J188" s="7">
        <v>27</v>
      </c>
      <c r="K188" s="24">
        <v>15</v>
      </c>
      <c r="L188" s="24">
        <v>17</v>
      </c>
      <c r="M188" s="7">
        <v>17</v>
      </c>
      <c r="N188" s="39">
        <f>ROUND((K188+L188+M188)/3,0)</f>
        <v>16</v>
      </c>
      <c r="O188" s="40">
        <f t="shared" si="12"/>
        <v>45073</v>
      </c>
      <c r="P188" s="41">
        <f t="shared" si="13"/>
        <v>45098</v>
      </c>
      <c r="Q188" s="64" t="s">
        <v>165</v>
      </c>
      <c r="R188" s="65" t="s">
        <v>57</v>
      </c>
      <c r="S188" s="71" t="s">
        <v>639</v>
      </c>
    </row>
    <row r="189" spans="1:18">
      <c r="A189" t="s">
        <v>183</v>
      </c>
      <c r="B189" s="21">
        <v>45089</v>
      </c>
      <c r="C189" s="31" t="s">
        <v>305</v>
      </c>
      <c r="D189" s="6">
        <v>4</v>
      </c>
      <c r="H189">
        <v>25</v>
      </c>
      <c r="I189">
        <v>28</v>
      </c>
      <c r="J189" s="7">
        <v>29</v>
      </c>
      <c r="K189" s="24">
        <v>16</v>
      </c>
      <c r="L189" s="24">
        <v>18</v>
      </c>
      <c r="M189" s="7">
        <v>18</v>
      </c>
      <c r="N189" s="39">
        <f>ROUND((K189+L189+M189)/3,0)</f>
        <v>17</v>
      </c>
      <c r="O189" s="40">
        <f t="shared" si="12"/>
        <v>45073</v>
      </c>
      <c r="P189" s="41">
        <f t="shared" si="13"/>
        <v>45098</v>
      </c>
      <c r="Q189" s="64" t="s">
        <v>337</v>
      </c>
      <c r="R189" s="65" t="s">
        <v>57</v>
      </c>
    </row>
    <row r="190" spans="1:18">
      <c r="A190" t="s">
        <v>190</v>
      </c>
      <c r="B190" s="21">
        <v>45091</v>
      </c>
      <c r="C190" s="31" t="s">
        <v>103</v>
      </c>
      <c r="D190" s="6">
        <v>5</v>
      </c>
      <c r="H190">
        <v>31</v>
      </c>
      <c r="I190">
        <v>31</v>
      </c>
      <c r="J190" s="7">
        <v>31</v>
      </c>
      <c r="K190" s="24">
        <v>19</v>
      </c>
      <c r="L190" s="24">
        <v>19</v>
      </c>
      <c r="M190" s="7">
        <v>19</v>
      </c>
      <c r="N190" s="39">
        <f>ROUND((K190+L190+M190)/3,0)</f>
        <v>19</v>
      </c>
      <c r="O190" s="40">
        <f t="shared" si="12"/>
        <v>45073</v>
      </c>
      <c r="P190" s="41">
        <f t="shared" si="13"/>
        <v>45098</v>
      </c>
      <c r="Q190" s="64" t="s">
        <v>96</v>
      </c>
      <c r="R190" s="65" t="s">
        <v>71</v>
      </c>
    </row>
    <row r="191" spans="1:18">
      <c r="A191" t="s">
        <v>199</v>
      </c>
      <c r="B191" s="21">
        <v>45091</v>
      </c>
      <c r="C191" s="31" t="s">
        <v>103</v>
      </c>
      <c r="D191" s="6">
        <v>3</v>
      </c>
      <c r="F191" t="s">
        <v>149</v>
      </c>
      <c r="H191">
        <v>32</v>
      </c>
      <c r="K191" s="24">
        <v>19</v>
      </c>
      <c r="L191" s="24"/>
      <c r="N191" s="39">
        <v>19</v>
      </c>
      <c r="O191" s="40">
        <f t="shared" si="12"/>
        <v>45073</v>
      </c>
      <c r="P191" s="41">
        <f t="shared" si="13"/>
        <v>45098</v>
      </c>
      <c r="Q191" s="64" t="s">
        <v>96</v>
      </c>
      <c r="R191" s="65" t="s">
        <v>57</v>
      </c>
    </row>
    <row r="192" spans="1:19">
      <c r="A192" t="s">
        <v>227</v>
      </c>
      <c r="B192" s="21">
        <v>45091</v>
      </c>
      <c r="C192" s="31" t="s">
        <v>103</v>
      </c>
      <c r="D192" s="6">
        <v>5</v>
      </c>
      <c r="H192">
        <v>31</v>
      </c>
      <c r="I192">
        <v>30</v>
      </c>
      <c r="J192" s="7">
        <v>34</v>
      </c>
      <c r="K192" s="24">
        <v>19</v>
      </c>
      <c r="L192" s="24">
        <v>19</v>
      </c>
      <c r="M192" s="7">
        <v>20</v>
      </c>
      <c r="N192" s="39">
        <f t="shared" ref="N192:N199" si="17">ROUND((K192+L192+M192)/3,0)</f>
        <v>19</v>
      </c>
      <c r="O192" s="40">
        <f t="shared" si="12"/>
        <v>45073</v>
      </c>
      <c r="P192" s="41">
        <f t="shared" si="13"/>
        <v>45098</v>
      </c>
      <c r="Q192" s="64" t="s">
        <v>155</v>
      </c>
      <c r="R192" s="65" t="s">
        <v>71</v>
      </c>
      <c r="S192" s="70" t="s">
        <v>625</v>
      </c>
    </row>
    <row r="193" spans="1:18">
      <c r="A193" t="s">
        <v>240</v>
      </c>
      <c r="B193" s="21">
        <v>45091</v>
      </c>
      <c r="C193" s="31" t="s">
        <v>103</v>
      </c>
      <c r="D193" s="6">
        <v>5</v>
      </c>
      <c r="H193">
        <v>32</v>
      </c>
      <c r="I193">
        <v>30</v>
      </c>
      <c r="J193" s="7">
        <v>34</v>
      </c>
      <c r="K193" s="24">
        <v>19</v>
      </c>
      <c r="L193" s="24">
        <v>19</v>
      </c>
      <c r="M193" s="7">
        <v>20</v>
      </c>
      <c r="N193" s="39">
        <f t="shared" si="17"/>
        <v>19</v>
      </c>
      <c r="O193" s="40">
        <f t="shared" si="12"/>
        <v>45073</v>
      </c>
      <c r="P193" s="41">
        <f t="shared" si="13"/>
        <v>45098</v>
      </c>
      <c r="Q193" s="64" t="s">
        <v>96</v>
      </c>
      <c r="R193" s="65" t="s">
        <v>57</v>
      </c>
    </row>
    <row r="194" spans="1:19">
      <c r="A194" t="s">
        <v>243</v>
      </c>
      <c r="B194" s="21">
        <v>45091</v>
      </c>
      <c r="C194" s="52" t="s">
        <v>161</v>
      </c>
      <c r="D194" s="6">
        <v>5</v>
      </c>
      <c r="H194">
        <v>30</v>
      </c>
      <c r="I194">
        <v>32</v>
      </c>
      <c r="J194" s="7">
        <v>31</v>
      </c>
      <c r="K194" s="24">
        <v>19</v>
      </c>
      <c r="L194" s="24">
        <v>19</v>
      </c>
      <c r="M194" s="7">
        <v>19</v>
      </c>
      <c r="N194" s="39">
        <f t="shared" si="17"/>
        <v>19</v>
      </c>
      <c r="O194" s="40">
        <f t="shared" ref="O194:O257" si="18">B194-N194+1</f>
        <v>45073</v>
      </c>
      <c r="P194" s="41">
        <f t="shared" ref="P194:P257" si="19">O194+25</f>
        <v>45098</v>
      </c>
      <c r="Q194" s="64" t="s">
        <v>73</v>
      </c>
      <c r="R194" s="65" t="s">
        <v>57</v>
      </c>
      <c r="S194" s="70" t="s">
        <v>624</v>
      </c>
    </row>
    <row r="195" spans="1:19">
      <c r="A195" t="s">
        <v>258</v>
      </c>
      <c r="B195" s="21">
        <v>45091</v>
      </c>
      <c r="C195" s="52" t="s">
        <v>161</v>
      </c>
      <c r="D195" s="6">
        <v>3</v>
      </c>
      <c r="H195">
        <v>32</v>
      </c>
      <c r="I195">
        <v>32</v>
      </c>
      <c r="J195" s="7">
        <v>31</v>
      </c>
      <c r="K195" s="24">
        <v>19</v>
      </c>
      <c r="L195" s="24">
        <v>19</v>
      </c>
      <c r="M195" s="7">
        <v>19</v>
      </c>
      <c r="N195" s="39">
        <f t="shared" si="17"/>
        <v>19</v>
      </c>
      <c r="O195" s="40">
        <f t="shared" si="18"/>
        <v>45073</v>
      </c>
      <c r="P195" s="41">
        <f t="shared" si="19"/>
        <v>45098</v>
      </c>
      <c r="Q195" s="64" t="s">
        <v>165</v>
      </c>
      <c r="R195" s="65" t="s">
        <v>57</v>
      </c>
      <c r="S195" s="70" t="s">
        <v>625</v>
      </c>
    </row>
    <row r="196" spans="1:19">
      <c r="A196" t="s">
        <v>270</v>
      </c>
      <c r="B196" s="21">
        <v>45091</v>
      </c>
      <c r="C196" s="52" t="s">
        <v>161</v>
      </c>
      <c r="D196" s="6">
        <v>4</v>
      </c>
      <c r="H196">
        <v>34</v>
      </c>
      <c r="I196">
        <v>31</v>
      </c>
      <c r="J196" s="7">
        <v>29</v>
      </c>
      <c r="K196" s="24">
        <v>20</v>
      </c>
      <c r="L196" s="24">
        <v>19</v>
      </c>
      <c r="M196" s="7">
        <v>18</v>
      </c>
      <c r="N196" s="39">
        <f t="shared" si="17"/>
        <v>19</v>
      </c>
      <c r="O196" s="40">
        <f t="shared" si="18"/>
        <v>45073</v>
      </c>
      <c r="P196" s="41">
        <f t="shared" si="19"/>
        <v>45098</v>
      </c>
      <c r="Q196" s="64" t="s">
        <v>181</v>
      </c>
      <c r="R196" s="65" t="s">
        <v>57</v>
      </c>
      <c r="S196" s="70" t="s">
        <v>624</v>
      </c>
    </row>
    <row r="197" spans="1:19">
      <c r="A197" t="s">
        <v>273</v>
      </c>
      <c r="B197" s="21">
        <v>45091</v>
      </c>
      <c r="C197" s="52" t="s">
        <v>161</v>
      </c>
      <c r="D197" s="6">
        <v>5</v>
      </c>
      <c r="H197">
        <v>30</v>
      </c>
      <c r="I197">
        <v>29</v>
      </c>
      <c r="J197" s="7">
        <v>31</v>
      </c>
      <c r="K197" s="24">
        <v>19</v>
      </c>
      <c r="L197" s="24">
        <v>18</v>
      </c>
      <c r="M197" s="7">
        <v>19</v>
      </c>
      <c r="N197" s="39">
        <f t="shared" si="17"/>
        <v>19</v>
      </c>
      <c r="O197" s="40">
        <f t="shared" si="18"/>
        <v>45073</v>
      </c>
      <c r="P197" s="41">
        <f t="shared" si="19"/>
        <v>45098</v>
      </c>
      <c r="Q197" s="64" t="s">
        <v>128</v>
      </c>
      <c r="R197" s="65" t="s">
        <v>71</v>
      </c>
      <c r="S197" s="70" t="s">
        <v>633</v>
      </c>
    </row>
    <row r="198" spans="1:19">
      <c r="A198" t="s">
        <v>280</v>
      </c>
      <c r="B198" s="21">
        <v>45091</v>
      </c>
      <c r="C198" s="52" t="s">
        <v>161</v>
      </c>
      <c r="D198" s="6">
        <v>4</v>
      </c>
      <c r="H198">
        <v>27</v>
      </c>
      <c r="I198">
        <v>34</v>
      </c>
      <c r="J198" s="7">
        <v>31</v>
      </c>
      <c r="K198" s="24">
        <v>17</v>
      </c>
      <c r="L198" s="24">
        <v>20</v>
      </c>
      <c r="M198" s="7">
        <v>19</v>
      </c>
      <c r="N198" s="39">
        <f t="shared" si="17"/>
        <v>19</v>
      </c>
      <c r="O198" s="40">
        <f t="shared" si="18"/>
        <v>45073</v>
      </c>
      <c r="P198" s="41">
        <f t="shared" si="19"/>
        <v>45098</v>
      </c>
      <c r="Q198" s="64" t="s">
        <v>128</v>
      </c>
      <c r="R198" s="65" t="s">
        <v>71</v>
      </c>
      <c r="S198" s="70" t="s">
        <v>624</v>
      </c>
    </row>
    <row r="199" spans="1:19">
      <c r="A199" t="s">
        <v>283</v>
      </c>
      <c r="B199" s="21">
        <v>45091</v>
      </c>
      <c r="C199" s="52" t="s">
        <v>161</v>
      </c>
      <c r="D199" s="6">
        <v>5</v>
      </c>
      <c r="H199">
        <v>29</v>
      </c>
      <c r="I199">
        <v>32</v>
      </c>
      <c r="J199" s="7">
        <v>34</v>
      </c>
      <c r="K199" s="24">
        <v>18</v>
      </c>
      <c r="L199" s="24">
        <v>19</v>
      </c>
      <c r="M199" s="7">
        <v>20</v>
      </c>
      <c r="N199" s="39">
        <f t="shared" si="17"/>
        <v>19</v>
      </c>
      <c r="O199" s="40">
        <f t="shared" si="18"/>
        <v>45073</v>
      </c>
      <c r="P199" s="41">
        <f t="shared" si="19"/>
        <v>45098</v>
      </c>
      <c r="Q199" s="64" t="s">
        <v>209</v>
      </c>
      <c r="R199" s="65" t="s">
        <v>57</v>
      </c>
      <c r="S199" s="70" t="s">
        <v>622</v>
      </c>
    </row>
    <row r="200" spans="1:19">
      <c r="A200" t="s">
        <v>285</v>
      </c>
      <c r="B200" s="21">
        <v>45091</v>
      </c>
      <c r="C200" s="52" t="s">
        <v>161</v>
      </c>
      <c r="D200" s="6">
        <v>2</v>
      </c>
      <c r="H200">
        <v>24</v>
      </c>
      <c r="I200">
        <v>40</v>
      </c>
      <c r="K200" s="24">
        <v>16</v>
      </c>
      <c r="L200" s="24">
        <v>22</v>
      </c>
      <c r="N200" s="39">
        <f>ROUND((K200+L200)/2,0)</f>
        <v>19</v>
      </c>
      <c r="O200" s="40">
        <f t="shared" si="18"/>
        <v>45073</v>
      </c>
      <c r="P200" s="41">
        <f t="shared" si="19"/>
        <v>45098</v>
      </c>
      <c r="Q200" s="64" t="s">
        <v>136</v>
      </c>
      <c r="R200" s="65" t="s">
        <v>57</v>
      </c>
      <c r="S200" s="70" t="s">
        <v>631</v>
      </c>
    </row>
    <row r="201" spans="1:19">
      <c r="A201" t="s">
        <v>296</v>
      </c>
      <c r="B201" s="21">
        <v>45091</v>
      </c>
      <c r="C201" s="52" t="s">
        <v>489</v>
      </c>
      <c r="D201" s="6">
        <v>6</v>
      </c>
      <c r="H201">
        <v>29</v>
      </c>
      <c r="I201">
        <v>31</v>
      </c>
      <c r="J201" s="7">
        <v>32</v>
      </c>
      <c r="K201" s="24">
        <v>18</v>
      </c>
      <c r="L201" s="24">
        <v>19</v>
      </c>
      <c r="M201" s="7">
        <v>19</v>
      </c>
      <c r="N201" s="39">
        <f t="shared" ref="N201:N212" si="20">ROUND((K201+L201+M201)/3,0)</f>
        <v>19</v>
      </c>
      <c r="O201" s="40">
        <f t="shared" si="18"/>
        <v>45073</v>
      </c>
      <c r="P201" s="41">
        <f t="shared" si="19"/>
        <v>45098</v>
      </c>
      <c r="Q201" s="64" t="s">
        <v>64</v>
      </c>
      <c r="R201" s="65" t="s">
        <v>71</v>
      </c>
      <c r="S201" s="70" t="s">
        <v>635</v>
      </c>
    </row>
    <row r="202" spans="1:19">
      <c r="A202" t="s">
        <v>302</v>
      </c>
      <c r="B202" s="21">
        <v>45091</v>
      </c>
      <c r="C202" s="52" t="s">
        <v>489</v>
      </c>
      <c r="D202" s="6">
        <v>4</v>
      </c>
      <c r="H202">
        <v>30</v>
      </c>
      <c r="I202">
        <v>29</v>
      </c>
      <c r="J202" s="7">
        <v>30</v>
      </c>
      <c r="K202" s="24">
        <v>19</v>
      </c>
      <c r="L202" s="24">
        <v>18</v>
      </c>
      <c r="M202" s="7">
        <v>19</v>
      </c>
      <c r="N202" s="39">
        <f t="shared" si="20"/>
        <v>19</v>
      </c>
      <c r="O202" s="40">
        <f t="shared" si="18"/>
        <v>45073</v>
      </c>
      <c r="P202" s="41">
        <f t="shared" si="19"/>
        <v>45098</v>
      </c>
      <c r="Q202" s="64" t="s">
        <v>109</v>
      </c>
      <c r="R202" s="65" t="s">
        <v>67</v>
      </c>
      <c r="S202" s="70" t="s">
        <v>631</v>
      </c>
    </row>
    <row r="203" spans="1:19">
      <c r="A203" t="s">
        <v>306</v>
      </c>
      <c r="B203" s="21">
        <v>45091</v>
      </c>
      <c r="C203" s="52" t="s">
        <v>489</v>
      </c>
      <c r="D203" s="6">
        <v>4</v>
      </c>
      <c r="H203">
        <v>32</v>
      </c>
      <c r="I203">
        <v>29</v>
      </c>
      <c r="J203" s="7">
        <v>32</v>
      </c>
      <c r="K203" s="24">
        <v>19</v>
      </c>
      <c r="L203" s="24">
        <v>18</v>
      </c>
      <c r="M203" s="7">
        <v>19</v>
      </c>
      <c r="N203" s="39">
        <f t="shared" si="20"/>
        <v>19</v>
      </c>
      <c r="O203" s="40">
        <f t="shared" si="18"/>
        <v>45073</v>
      </c>
      <c r="P203" s="41">
        <f t="shared" si="19"/>
        <v>45098</v>
      </c>
      <c r="Q203" s="64" t="s">
        <v>66</v>
      </c>
      <c r="R203" s="65" t="s">
        <v>71</v>
      </c>
      <c r="S203" s="71" t="s">
        <v>639</v>
      </c>
    </row>
    <row r="204" spans="1:19">
      <c r="A204" t="s">
        <v>319</v>
      </c>
      <c r="B204" s="21">
        <v>45091</v>
      </c>
      <c r="C204" s="52" t="s">
        <v>489</v>
      </c>
      <c r="D204" s="6">
        <v>8</v>
      </c>
      <c r="H204">
        <v>32</v>
      </c>
      <c r="I204">
        <v>30</v>
      </c>
      <c r="J204" s="7">
        <v>33</v>
      </c>
      <c r="K204" s="24">
        <v>19</v>
      </c>
      <c r="L204" s="24">
        <v>19</v>
      </c>
      <c r="M204" s="7">
        <v>20</v>
      </c>
      <c r="N204" s="39">
        <f t="shared" si="20"/>
        <v>19</v>
      </c>
      <c r="O204" s="40">
        <f t="shared" si="18"/>
        <v>45073</v>
      </c>
      <c r="P204" s="41">
        <f t="shared" si="19"/>
        <v>45098</v>
      </c>
      <c r="Q204" s="64" t="s">
        <v>272</v>
      </c>
      <c r="R204" s="65" t="s">
        <v>57</v>
      </c>
      <c r="S204" s="70" t="s">
        <v>633</v>
      </c>
    </row>
    <row r="205" spans="1:19">
      <c r="A205" t="s">
        <v>320</v>
      </c>
      <c r="B205" s="21">
        <v>45091</v>
      </c>
      <c r="C205" s="52" t="s">
        <v>489</v>
      </c>
      <c r="D205" s="6">
        <v>5</v>
      </c>
      <c r="H205">
        <v>34</v>
      </c>
      <c r="I205">
        <v>31</v>
      </c>
      <c r="J205" s="7">
        <v>32</v>
      </c>
      <c r="K205" s="24">
        <v>20</v>
      </c>
      <c r="L205" s="24">
        <v>19</v>
      </c>
      <c r="M205" s="7">
        <v>19</v>
      </c>
      <c r="N205" s="39">
        <f t="shared" si="20"/>
        <v>19</v>
      </c>
      <c r="O205" s="40">
        <f t="shared" si="18"/>
        <v>45073</v>
      </c>
      <c r="P205" s="41">
        <f t="shared" si="19"/>
        <v>45098</v>
      </c>
      <c r="Q205" s="64" t="s">
        <v>88</v>
      </c>
      <c r="R205" s="65" t="s">
        <v>71</v>
      </c>
      <c r="S205" s="70" t="s">
        <v>633</v>
      </c>
    </row>
    <row r="206" spans="1:19">
      <c r="A206" t="s">
        <v>326</v>
      </c>
      <c r="B206" s="21">
        <v>45091</v>
      </c>
      <c r="C206" s="52" t="s">
        <v>489</v>
      </c>
      <c r="D206" s="6">
        <v>5</v>
      </c>
      <c r="H206">
        <v>32</v>
      </c>
      <c r="I206">
        <v>32</v>
      </c>
      <c r="J206" s="7">
        <v>33</v>
      </c>
      <c r="K206" s="24">
        <v>19</v>
      </c>
      <c r="L206" s="24">
        <v>19</v>
      </c>
      <c r="M206" s="7">
        <v>20</v>
      </c>
      <c r="N206" s="39">
        <f t="shared" si="20"/>
        <v>19</v>
      </c>
      <c r="O206" s="40">
        <f t="shared" si="18"/>
        <v>45073</v>
      </c>
      <c r="P206" s="41">
        <f t="shared" si="19"/>
        <v>45098</v>
      </c>
      <c r="Q206" s="64" t="s">
        <v>83</v>
      </c>
      <c r="R206" s="65" t="s">
        <v>57</v>
      </c>
      <c r="S206" s="70" t="s">
        <v>624</v>
      </c>
    </row>
    <row r="207" spans="1:18">
      <c r="A207" t="s">
        <v>365</v>
      </c>
      <c r="B207" s="21">
        <v>45091</v>
      </c>
      <c r="C207" s="52" t="s">
        <v>489</v>
      </c>
      <c r="D207" s="6">
        <v>3</v>
      </c>
      <c r="H207">
        <v>30</v>
      </c>
      <c r="I207">
        <v>32</v>
      </c>
      <c r="J207" s="7">
        <v>33</v>
      </c>
      <c r="K207" s="24">
        <v>19</v>
      </c>
      <c r="L207" s="24">
        <v>19</v>
      </c>
      <c r="M207" s="7">
        <v>20</v>
      </c>
      <c r="N207" s="39">
        <f t="shared" si="20"/>
        <v>19</v>
      </c>
      <c r="O207" s="40">
        <f t="shared" si="18"/>
        <v>45073</v>
      </c>
      <c r="P207" s="41">
        <f t="shared" si="19"/>
        <v>45098</v>
      </c>
      <c r="Q207" s="64" t="s">
        <v>109</v>
      </c>
      <c r="R207" s="65" t="s">
        <v>71</v>
      </c>
    </row>
    <row r="208" spans="1:19">
      <c r="A208" t="s">
        <v>383</v>
      </c>
      <c r="B208" s="21">
        <v>45091</v>
      </c>
      <c r="C208" s="52" t="s">
        <v>489</v>
      </c>
      <c r="D208" s="6">
        <v>5</v>
      </c>
      <c r="H208">
        <v>30</v>
      </c>
      <c r="I208">
        <v>33</v>
      </c>
      <c r="J208" s="7">
        <v>32</v>
      </c>
      <c r="K208" s="24">
        <v>19</v>
      </c>
      <c r="L208" s="24">
        <v>20</v>
      </c>
      <c r="M208" s="7">
        <v>19</v>
      </c>
      <c r="N208" s="39">
        <f t="shared" si="20"/>
        <v>19</v>
      </c>
      <c r="O208" s="40">
        <f t="shared" si="18"/>
        <v>45073</v>
      </c>
      <c r="P208" s="41">
        <f t="shared" si="19"/>
        <v>45098</v>
      </c>
      <c r="Q208" s="64" t="s">
        <v>491</v>
      </c>
      <c r="R208" s="65" t="s">
        <v>67</v>
      </c>
      <c r="S208" s="70" t="s">
        <v>633</v>
      </c>
    </row>
    <row r="209" spans="1:19">
      <c r="A209" t="s">
        <v>402</v>
      </c>
      <c r="B209" s="21">
        <v>45091</v>
      </c>
      <c r="C209" s="66" t="s">
        <v>582</v>
      </c>
      <c r="D209" s="6">
        <v>4</v>
      </c>
      <c r="H209">
        <v>31</v>
      </c>
      <c r="I209">
        <v>26</v>
      </c>
      <c r="J209" s="7">
        <v>35</v>
      </c>
      <c r="K209" s="24">
        <v>19</v>
      </c>
      <c r="L209" s="24">
        <v>17</v>
      </c>
      <c r="M209" s="7">
        <v>21</v>
      </c>
      <c r="N209" s="8">
        <f t="shared" si="20"/>
        <v>19</v>
      </c>
      <c r="O209" s="40">
        <f t="shared" si="18"/>
        <v>45073</v>
      </c>
      <c r="P209" s="41">
        <f t="shared" si="19"/>
        <v>45098</v>
      </c>
      <c r="Q209" s="64" t="s">
        <v>88</v>
      </c>
      <c r="R209" s="65" t="s">
        <v>67</v>
      </c>
      <c r="S209" s="71" t="s">
        <v>639</v>
      </c>
    </row>
    <row r="210" spans="1:18">
      <c r="A210" t="s">
        <v>419</v>
      </c>
      <c r="B210" s="21">
        <v>45091</v>
      </c>
      <c r="C210" s="66" t="s">
        <v>582</v>
      </c>
      <c r="D210" s="6">
        <v>4</v>
      </c>
      <c r="H210">
        <v>30</v>
      </c>
      <c r="I210">
        <v>31</v>
      </c>
      <c r="J210" s="7">
        <v>31</v>
      </c>
      <c r="K210" s="24">
        <v>19</v>
      </c>
      <c r="L210" s="24">
        <v>19</v>
      </c>
      <c r="M210" s="7">
        <v>19</v>
      </c>
      <c r="N210" s="8">
        <f t="shared" si="20"/>
        <v>19</v>
      </c>
      <c r="O210" s="40">
        <f t="shared" si="18"/>
        <v>45073</v>
      </c>
      <c r="P210" s="41">
        <f t="shared" si="19"/>
        <v>45098</v>
      </c>
      <c r="Q210" s="64" t="s">
        <v>109</v>
      </c>
      <c r="R210" s="65" t="s">
        <v>71</v>
      </c>
    </row>
    <row r="211" spans="1:19">
      <c r="A211" t="s">
        <v>425</v>
      </c>
      <c r="B211" s="21">
        <v>45091</v>
      </c>
      <c r="C211" s="66" t="s">
        <v>582</v>
      </c>
      <c r="D211" s="6">
        <v>6</v>
      </c>
      <c r="H211">
        <v>32</v>
      </c>
      <c r="I211">
        <v>31</v>
      </c>
      <c r="J211" s="7">
        <v>33</v>
      </c>
      <c r="K211" s="24">
        <v>19</v>
      </c>
      <c r="L211" s="24">
        <v>19</v>
      </c>
      <c r="M211" s="7">
        <v>20</v>
      </c>
      <c r="N211" s="8">
        <f t="shared" si="20"/>
        <v>19</v>
      </c>
      <c r="O211" s="40">
        <f t="shared" si="18"/>
        <v>45073</v>
      </c>
      <c r="P211" s="41">
        <f t="shared" si="19"/>
        <v>45098</v>
      </c>
      <c r="Q211" s="64" t="s">
        <v>88</v>
      </c>
      <c r="R211" s="65" t="s">
        <v>67</v>
      </c>
      <c r="S211" s="70" t="s">
        <v>635</v>
      </c>
    </row>
    <row r="212" spans="1:19">
      <c r="A212" t="s">
        <v>502</v>
      </c>
      <c r="B212" s="21">
        <v>45091</v>
      </c>
      <c r="C212" s="66" t="s">
        <v>582</v>
      </c>
      <c r="D212" s="6">
        <v>7</v>
      </c>
      <c r="H212">
        <v>29</v>
      </c>
      <c r="I212">
        <v>30</v>
      </c>
      <c r="J212" s="7">
        <v>32</v>
      </c>
      <c r="K212" s="24">
        <v>18</v>
      </c>
      <c r="L212" s="24">
        <v>19</v>
      </c>
      <c r="M212" s="7">
        <v>19</v>
      </c>
      <c r="N212" s="8">
        <f t="shared" si="20"/>
        <v>19</v>
      </c>
      <c r="O212" s="40">
        <f t="shared" si="18"/>
        <v>45073</v>
      </c>
      <c r="P212" s="41">
        <f t="shared" si="19"/>
        <v>45098</v>
      </c>
      <c r="Q212" s="64" t="s">
        <v>88</v>
      </c>
      <c r="R212" s="65" t="s">
        <v>71</v>
      </c>
      <c r="S212" s="70" t="s">
        <v>635</v>
      </c>
    </row>
    <row r="213" spans="1:19">
      <c r="A213" t="s">
        <v>508</v>
      </c>
      <c r="B213" s="21">
        <v>45091</v>
      </c>
      <c r="C213" s="66" t="s">
        <v>582</v>
      </c>
      <c r="D213" s="6">
        <v>2</v>
      </c>
      <c r="H213">
        <v>27</v>
      </c>
      <c r="I213">
        <v>36</v>
      </c>
      <c r="K213" s="24">
        <v>17</v>
      </c>
      <c r="L213" s="24">
        <v>21</v>
      </c>
      <c r="N213" s="8">
        <f>ROUND((K213+L213)/2,0)</f>
        <v>19</v>
      </c>
      <c r="O213" s="40">
        <f t="shared" si="18"/>
        <v>45073</v>
      </c>
      <c r="P213" s="41">
        <f t="shared" si="19"/>
        <v>45098</v>
      </c>
      <c r="Q213" s="64" t="s">
        <v>165</v>
      </c>
      <c r="R213" s="65" t="s">
        <v>57</v>
      </c>
      <c r="S213" s="70" t="s">
        <v>631</v>
      </c>
    </row>
    <row r="214" spans="1:19">
      <c r="A214" t="s">
        <v>528</v>
      </c>
      <c r="B214" s="21">
        <v>45092</v>
      </c>
      <c r="C214" s="52" t="s">
        <v>231</v>
      </c>
      <c r="D214" s="6">
        <v>5</v>
      </c>
      <c r="H214">
        <v>33</v>
      </c>
      <c r="I214">
        <v>33</v>
      </c>
      <c r="J214" s="7">
        <v>36</v>
      </c>
      <c r="K214" s="24">
        <v>20</v>
      </c>
      <c r="L214" s="24">
        <v>20</v>
      </c>
      <c r="M214" s="7">
        <v>21</v>
      </c>
      <c r="N214" s="39">
        <f t="shared" ref="N214:N230" si="21">ROUND((K214+L214+M214)/3,0)</f>
        <v>20</v>
      </c>
      <c r="O214" s="40">
        <f t="shared" si="18"/>
        <v>45073</v>
      </c>
      <c r="P214" s="41">
        <f t="shared" si="19"/>
        <v>45098</v>
      </c>
      <c r="Q214" s="64" t="s">
        <v>88</v>
      </c>
      <c r="R214" s="65" t="s">
        <v>71</v>
      </c>
      <c r="S214" s="70" t="s">
        <v>633</v>
      </c>
    </row>
    <row r="215" spans="1:19">
      <c r="A215" t="s">
        <v>538</v>
      </c>
      <c r="B215" s="21">
        <v>45092</v>
      </c>
      <c r="C215" s="52" t="s">
        <v>231</v>
      </c>
      <c r="D215" s="6">
        <v>5</v>
      </c>
      <c r="H215">
        <v>34</v>
      </c>
      <c r="I215">
        <v>33</v>
      </c>
      <c r="J215" s="7">
        <v>31</v>
      </c>
      <c r="K215" s="24">
        <v>20</v>
      </c>
      <c r="L215" s="24">
        <v>20</v>
      </c>
      <c r="M215" s="7">
        <v>19</v>
      </c>
      <c r="N215" s="39">
        <f t="shared" si="21"/>
        <v>20</v>
      </c>
      <c r="O215" s="40">
        <f t="shared" si="18"/>
        <v>45073</v>
      </c>
      <c r="P215" s="41">
        <f t="shared" si="19"/>
        <v>45098</v>
      </c>
      <c r="Q215" s="64" t="s">
        <v>83</v>
      </c>
      <c r="R215" s="65" t="s">
        <v>57</v>
      </c>
      <c r="S215" s="70" t="s">
        <v>624</v>
      </c>
    </row>
    <row r="216" spans="1:18">
      <c r="A216" t="s">
        <v>539</v>
      </c>
      <c r="B216" s="21">
        <v>45092</v>
      </c>
      <c r="C216" s="52" t="s">
        <v>231</v>
      </c>
      <c r="D216" s="6">
        <v>3</v>
      </c>
      <c r="H216">
        <v>34</v>
      </c>
      <c r="I216">
        <v>33</v>
      </c>
      <c r="J216" s="7">
        <v>30</v>
      </c>
      <c r="K216" s="24">
        <v>20</v>
      </c>
      <c r="L216" s="24">
        <v>20</v>
      </c>
      <c r="M216" s="7">
        <v>19</v>
      </c>
      <c r="N216" s="39">
        <f t="shared" si="21"/>
        <v>20</v>
      </c>
      <c r="O216" s="40">
        <f t="shared" si="18"/>
        <v>45073</v>
      </c>
      <c r="P216" s="41">
        <f t="shared" si="19"/>
        <v>45098</v>
      </c>
      <c r="Q216" s="64" t="s">
        <v>73</v>
      </c>
      <c r="R216" s="65" t="s">
        <v>57</v>
      </c>
    </row>
    <row r="217" spans="1:19">
      <c r="A217" t="s">
        <v>540</v>
      </c>
      <c r="B217" s="21">
        <v>45092</v>
      </c>
      <c r="C217" s="52" t="s">
        <v>231</v>
      </c>
      <c r="D217" s="6">
        <v>5</v>
      </c>
      <c r="H217">
        <v>32</v>
      </c>
      <c r="I217">
        <v>35</v>
      </c>
      <c r="J217" s="7">
        <v>35</v>
      </c>
      <c r="K217" s="24">
        <v>19</v>
      </c>
      <c r="L217" s="24">
        <v>21</v>
      </c>
      <c r="M217" s="7">
        <v>21</v>
      </c>
      <c r="N217" s="39">
        <f t="shared" si="21"/>
        <v>20</v>
      </c>
      <c r="O217" s="40">
        <f t="shared" si="18"/>
        <v>45073</v>
      </c>
      <c r="P217" s="41">
        <f t="shared" si="19"/>
        <v>45098</v>
      </c>
      <c r="Q217" s="64" t="s">
        <v>73</v>
      </c>
      <c r="R217" s="65" t="s">
        <v>57</v>
      </c>
      <c r="S217" s="70" t="s">
        <v>633</v>
      </c>
    </row>
    <row r="218" spans="1:19">
      <c r="A218" t="s">
        <v>545</v>
      </c>
      <c r="B218" s="21">
        <v>45092</v>
      </c>
      <c r="C218" s="52" t="s">
        <v>231</v>
      </c>
      <c r="D218" s="6">
        <v>8</v>
      </c>
      <c r="H218">
        <v>30</v>
      </c>
      <c r="I218">
        <v>34</v>
      </c>
      <c r="J218" s="7">
        <v>36</v>
      </c>
      <c r="K218" s="24">
        <v>19</v>
      </c>
      <c r="L218" s="24">
        <v>20</v>
      </c>
      <c r="M218" s="7">
        <v>21</v>
      </c>
      <c r="N218" s="39">
        <f t="shared" si="21"/>
        <v>20</v>
      </c>
      <c r="O218" s="40">
        <f t="shared" si="18"/>
        <v>45073</v>
      </c>
      <c r="P218" s="41">
        <f t="shared" si="19"/>
        <v>45098</v>
      </c>
      <c r="Q218" s="64" t="s">
        <v>274</v>
      </c>
      <c r="R218" s="65" t="s">
        <v>57</v>
      </c>
      <c r="S218" s="70" t="s">
        <v>649</v>
      </c>
    </row>
    <row r="219" spans="1:19">
      <c r="A219" t="s">
        <v>560</v>
      </c>
      <c r="B219" s="21">
        <v>45092</v>
      </c>
      <c r="C219" s="52" t="s">
        <v>231</v>
      </c>
      <c r="D219" s="6">
        <v>7</v>
      </c>
      <c r="H219">
        <v>30</v>
      </c>
      <c r="I219">
        <v>32</v>
      </c>
      <c r="J219" s="7">
        <v>35</v>
      </c>
      <c r="K219" s="24">
        <v>19</v>
      </c>
      <c r="L219" s="24">
        <v>19</v>
      </c>
      <c r="M219" s="7">
        <v>21</v>
      </c>
      <c r="N219" s="39">
        <f t="shared" si="21"/>
        <v>20</v>
      </c>
      <c r="O219" s="40">
        <f t="shared" si="18"/>
        <v>45073</v>
      </c>
      <c r="P219" s="41">
        <f t="shared" si="19"/>
        <v>45098</v>
      </c>
      <c r="Q219" s="64" t="s">
        <v>265</v>
      </c>
      <c r="R219" s="65" t="s">
        <v>57</v>
      </c>
      <c r="S219" s="70" t="s">
        <v>635</v>
      </c>
    </row>
    <row r="220" spans="1:19">
      <c r="A220" t="s">
        <v>561</v>
      </c>
      <c r="B220" s="21">
        <v>45092</v>
      </c>
      <c r="C220" s="52" t="s">
        <v>231</v>
      </c>
      <c r="D220" s="6">
        <v>6</v>
      </c>
      <c r="H220">
        <v>32</v>
      </c>
      <c r="I220">
        <v>30</v>
      </c>
      <c r="J220" s="7">
        <v>36</v>
      </c>
      <c r="K220" s="24">
        <v>19</v>
      </c>
      <c r="L220" s="24">
        <v>19</v>
      </c>
      <c r="M220" s="7">
        <v>21</v>
      </c>
      <c r="N220" s="39">
        <f t="shared" si="21"/>
        <v>20</v>
      </c>
      <c r="O220" s="40">
        <f t="shared" si="18"/>
        <v>45073</v>
      </c>
      <c r="P220" s="41">
        <f t="shared" si="19"/>
        <v>45098</v>
      </c>
      <c r="Q220" s="64" t="s">
        <v>261</v>
      </c>
      <c r="R220" s="65" t="s">
        <v>71</v>
      </c>
      <c r="S220" s="70" t="s">
        <v>635</v>
      </c>
    </row>
    <row r="221" spans="1:19">
      <c r="A221" t="s">
        <v>587</v>
      </c>
      <c r="B221" s="21">
        <v>45092</v>
      </c>
      <c r="C221" s="52" t="s">
        <v>231</v>
      </c>
      <c r="D221" s="6">
        <v>7</v>
      </c>
      <c r="H221">
        <v>30</v>
      </c>
      <c r="I221">
        <v>32</v>
      </c>
      <c r="J221" s="7">
        <v>36</v>
      </c>
      <c r="K221" s="24">
        <v>19</v>
      </c>
      <c r="L221" s="24">
        <v>19</v>
      </c>
      <c r="M221" s="7">
        <v>21</v>
      </c>
      <c r="N221" s="39">
        <f t="shared" si="21"/>
        <v>20</v>
      </c>
      <c r="O221" s="40">
        <f t="shared" si="18"/>
        <v>45073</v>
      </c>
      <c r="P221" s="41">
        <f t="shared" si="19"/>
        <v>45098</v>
      </c>
      <c r="Q221" s="64" t="s">
        <v>56</v>
      </c>
      <c r="R221" s="65" t="s">
        <v>57</v>
      </c>
      <c r="S221" s="70" t="s">
        <v>631</v>
      </c>
    </row>
    <row r="222" spans="1:19">
      <c r="A222" t="s">
        <v>589</v>
      </c>
      <c r="B222" s="21">
        <v>45092</v>
      </c>
      <c r="C222" s="52" t="s">
        <v>231</v>
      </c>
      <c r="D222" s="6">
        <v>5</v>
      </c>
      <c r="H222">
        <v>30</v>
      </c>
      <c r="I222">
        <v>34</v>
      </c>
      <c r="J222" s="7">
        <v>35</v>
      </c>
      <c r="K222" s="24">
        <v>19</v>
      </c>
      <c r="L222" s="24">
        <v>20</v>
      </c>
      <c r="M222" s="7">
        <v>21</v>
      </c>
      <c r="N222" s="39">
        <f t="shared" si="21"/>
        <v>20</v>
      </c>
      <c r="O222" s="40">
        <f t="shared" si="18"/>
        <v>45073</v>
      </c>
      <c r="P222" s="41">
        <f t="shared" si="19"/>
        <v>45098</v>
      </c>
      <c r="Q222" s="64" t="s">
        <v>136</v>
      </c>
      <c r="R222" s="65" t="s">
        <v>57</v>
      </c>
      <c r="S222" s="70" t="s">
        <v>624</v>
      </c>
    </row>
    <row r="223" spans="1:19">
      <c r="A223" t="s">
        <v>593</v>
      </c>
      <c r="B223" s="21">
        <v>45092</v>
      </c>
      <c r="C223" s="52" t="s">
        <v>231</v>
      </c>
      <c r="D223" s="6">
        <v>6</v>
      </c>
      <c r="H223">
        <v>32</v>
      </c>
      <c r="I223">
        <v>34</v>
      </c>
      <c r="J223" s="7">
        <v>37</v>
      </c>
      <c r="K223" s="24">
        <v>19</v>
      </c>
      <c r="L223" s="24">
        <v>20</v>
      </c>
      <c r="M223" s="7">
        <v>22</v>
      </c>
      <c r="N223" s="39">
        <f t="shared" si="21"/>
        <v>20</v>
      </c>
      <c r="O223" s="40">
        <f t="shared" si="18"/>
        <v>45073</v>
      </c>
      <c r="P223" s="41">
        <f t="shared" si="19"/>
        <v>45098</v>
      </c>
      <c r="Q223" s="64" t="s">
        <v>136</v>
      </c>
      <c r="R223" s="65" t="s">
        <v>57</v>
      </c>
      <c r="S223" s="70" t="s">
        <v>633</v>
      </c>
    </row>
    <row r="224" spans="1:19">
      <c r="A224" t="s">
        <v>597</v>
      </c>
      <c r="B224" s="21">
        <v>45092</v>
      </c>
      <c r="C224" s="31" t="s">
        <v>356</v>
      </c>
      <c r="D224" s="6">
        <v>4</v>
      </c>
      <c r="H224">
        <v>32</v>
      </c>
      <c r="I224">
        <v>34</v>
      </c>
      <c r="J224" s="7">
        <v>33</v>
      </c>
      <c r="K224" s="24">
        <v>19</v>
      </c>
      <c r="L224" s="24">
        <v>20</v>
      </c>
      <c r="M224" s="7">
        <v>20</v>
      </c>
      <c r="N224" s="39">
        <f t="shared" si="21"/>
        <v>20</v>
      </c>
      <c r="O224" s="40">
        <f t="shared" si="18"/>
        <v>45073</v>
      </c>
      <c r="P224" s="41">
        <f t="shared" si="19"/>
        <v>45098</v>
      </c>
      <c r="Q224" s="64" t="s">
        <v>80</v>
      </c>
      <c r="R224" s="65" t="s">
        <v>57</v>
      </c>
      <c r="S224" s="70" t="s">
        <v>624</v>
      </c>
    </row>
    <row r="225" spans="1:18">
      <c r="A225" t="s">
        <v>604</v>
      </c>
      <c r="B225" s="21">
        <v>45092</v>
      </c>
      <c r="C225" s="31" t="s">
        <v>356</v>
      </c>
      <c r="D225" s="6">
        <v>4</v>
      </c>
      <c r="H225" s="24">
        <v>29</v>
      </c>
      <c r="I225">
        <v>22</v>
      </c>
      <c r="J225" s="7">
        <v>24</v>
      </c>
      <c r="K225" s="24">
        <v>18</v>
      </c>
      <c r="L225" s="24">
        <v>25</v>
      </c>
      <c r="M225" s="7">
        <v>16</v>
      </c>
      <c r="N225" s="39">
        <f t="shared" si="21"/>
        <v>20</v>
      </c>
      <c r="O225" s="40">
        <f t="shared" si="18"/>
        <v>45073</v>
      </c>
      <c r="P225" s="41">
        <f t="shared" si="19"/>
        <v>45098</v>
      </c>
      <c r="Q225" s="64" t="s">
        <v>136</v>
      </c>
      <c r="R225" s="65" t="s">
        <v>57</v>
      </c>
    </row>
    <row r="226" spans="1:19">
      <c r="A226" t="s">
        <v>78</v>
      </c>
      <c r="B226" s="21">
        <v>45092</v>
      </c>
      <c r="C226" s="52" t="s">
        <v>390</v>
      </c>
      <c r="D226" s="6">
        <v>4</v>
      </c>
      <c r="H226">
        <v>32</v>
      </c>
      <c r="I226">
        <v>35</v>
      </c>
      <c r="J226" s="7">
        <v>36</v>
      </c>
      <c r="K226" s="24">
        <v>19</v>
      </c>
      <c r="L226" s="24">
        <v>21</v>
      </c>
      <c r="M226" s="7">
        <v>21</v>
      </c>
      <c r="N226" s="39">
        <f t="shared" si="21"/>
        <v>20</v>
      </c>
      <c r="O226" s="40">
        <f t="shared" si="18"/>
        <v>45073</v>
      </c>
      <c r="P226" s="41">
        <f t="shared" si="19"/>
        <v>45098</v>
      </c>
      <c r="Q226" s="64" t="s">
        <v>165</v>
      </c>
      <c r="R226" s="65" t="s">
        <v>57</v>
      </c>
      <c r="S226" s="70" t="s">
        <v>624</v>
      </c>
    </row>
    <row r="227" spans="1:19">
      <c r="A227" t="s">
        <v>97</v>
      </c>
      <c r="B227" s="21">
        <v>45092</v>
      </c>
      <c r="C227" s="52" t="s">
        <v>390</v>
      </c>
      <c r="D227" s="6">
        <v>4</v>
      </c>
      <c r="H227">
        <v>30</v>
      </c>
      <c r="I227">
        <v>32</v>
      </c>
      <c r="J227" s="7">
        <v>35</v>
      </c>
      <c r="K227" s="24">
        <v>19</v>
      </c>
      <c r="L227" s="24">
        <v>19</v>
      </c>
      <c r="M227" s="7">
        <v>21</v>
      </c>
      <c r="N227" s="39">
        <f t="shared" si="21"/>
        <v>20</v>
      </c>
      <c r="O227" s="40">
        <f t="shared" si="18"/>
        <v>45073</v>
      </c>
      <c r="P227" s="41">
        <f t="shared" si="19"/>
        <v>45098</v>
      </c>
      <c r="Q227" s="64" t="s">
        <v>420</v>
      </c>
      <c r="R227" s="65" t="s">
        <v>57</v>
      </c>
      <c r="S227" s="70" t="s">
        <v>624</v>
      </c>
    </row>
    <row r="228" spans="1:19">
      <c r="A228" t="s">
        <v>100</v>
      </c>
      <c r="B228" s="21">
        <v>45092</v>
      </c>
      <c r="C228" s="52" t="s">
        <v>390</v>
      </c>
      <c r="D228" s="6">
        <v>4</v>
      </c>
      <c r="H228">
        <v>35</v>
      </c>
      <c r="I228">
        <v>34</v>
      </c>
      <c r="J228" s="7">
        <v>34</v>
      </c>
      <c r="K228" s="24">
        <v>21</v>
      </c>
      <c r="L228" s="24">
        <v>20</v>
      </c>
      <c r="M228" s="7">
        <v>20</v>
      </c>
      <c r="N228" s="39">
        <f t="shared" si="21"/>
        <v>20</v>
      </c>
      <c r="O228" s="40">
        <f t="shared" si="18"/>
        <v>45073</v>
      </c>
      <c r="P228" s="41">
        <f t="shared" si="19"/>
        <v>45098</v>
      </c>
      <c r="Q228" s="64" t="s">
        <v>426</v>
      </c>
      <c r="R228" s="65" t="s">
        <v>67</v>
      </c>
      <c r="S228" s="70" t="s">
        <v>625</v>
      </c>
    </row>
    <row r="229" spans="1:18">
      <c r="A229" t="s">
        <v>102</v>
      </c>
      <c r="B229" s="21">
        <v>45088</v>
      </c>
      <c r="C229" s="25" t="s">
        <v>55</v>
      </c>
      <c r="D229" s="6">
        <v>4</v>
      </c>
      <c r="H229">
        <v>25</v>
      </c>
      <c r="I229">
        <v>16</v>
      </c>
      <c r="J229" s="7">
        <v>24</v>
      </c>
      <c r="K229" s="24">
        <v>16</v>
      </c>
      <c r="L229" s="24">
        <v>13</v>
      </c>
      <c r="M229" s="7">
        <v>16</v>
      </c>
      <c r="N229" s="39">
        <f t="shared" si="21"/>
        <v>15</v>
      </c>
      <c r="O229" s="40">
        <f t="shared" si="18"/>
        <v>45074</v>
      </c>
      <c r="P229" s="41">
        <f t="shared" si="19"/>
        <v>45099</v>
      </c>
      <c r="Q229" s="64" t="s">
        <v>75</v>
      </c>
      <c r="R229" s="65" t="s">
        <v>71</v>
      </c>
    </row>
    <row r="230" spans="1:18">
      <c r="A230" t="s">
        <v>114</v>
      </c>
      <c r="B230" s="21">
        <v>45088</v>
      </c>
      <c r="C230" s="31" t="s">
        <v>222</v>
      </c>
      <c r="D230" s="6">
        <v>5</v>
      </c>
      <c r="H230">
        <v>20</v>
      </c>
      <c r="I230">
        <v>18</v>
      </c>
      <c r="J230" s="7">
        <v>25</v>
      </c>
      <c r="K230" s="24">
        <v>14</v>
      </c>
      <c r="L230" s="24">
        <v>14</v>
      </c>
      <c r="M230" s="7">
        <v>16</v>
      </c>
      <c r="N230" s="39">
        <f t="shared" si="21"/>
        <v>15</v>
      </c>
      <c r="O230" s="40">
        <f t="shared" si="18"/>
        <v>45074</v>
      </c>
      <c r="P230" s="41">
        <f t="shared" si="19"/>
        <v>45099</v>
      </c>
      <c r="Q230" s="64" t="s">
        <v>165</v>
      </c>
      <c r="R230" s="65" t="s">
        <v>57</v>
      </c>
    </row>
    <row r="231" spans="1:18">
      <c r="A231" t="s">
        <v>116</v>
      </c>
      <c r="B231" s="21">
        <v>45091</v>
      </c>
      <c r="C231" s="31" t="s">
        <v>103</v>
      </c>
      <c r="D231" s="6">
        <v>1</v>
      </c>
      <c r="H231">
        <v>28</v>
      </c>
      <c r="K231" s="24">
        <v>18</v>
      </c>
      <c r="L231" s="24"/>
      <c r="N231" s="39">
        <v>18</v>
      </c>
      <c r="O231" s="40">
        <f t="shared" si="18"/>
        <v>45074</v>
      </c>
      <c r="P231" s="41">
        <f t="shared" si="19"/>
        <v>45099</v>
      </c>
      <c r="Q231" s="64" t="s">
        <v>96</v>
      </c>
      <c r="R231" s="65" t="s">
        <v>57</v>
      </c>
    </row>
    <row r="232" spans="1:18">
      <c r="A232" t="s">
        <v>117</v>
      </c>
      <c r="B232" s="21">
        <v>45091</v>
      </c>
      <c r="C232" s="31" t="s">
        <v>103</v>
      </c>
      <c r="D232" s="6">
        <v>3</v>
      </c>
      <c r="H232">
        <v>27</v>
      </c>
      <c r="I232">
        <v>29</v>
      </c>
      <c r="J232" s="7">
        <v>30</v>
      </c>
      <c r="K232" s="24">
        <v>17</v>
      </c>
      <c r="L232" s="24">
        <v>18</v>
      </c>
      <c r="M232" s="7">
        <v>19</v>
      </c>
      <c r="N232" s="39">
        <f t="shared" ref="N232:N241" si="22">ROUND((K232+L232+M232)/3,0)</f>
        <v>18</v>
      </c>
      <c r="O232" s="40">
        <f t="shared" si="18"/>
        <v>45074</v>
      </c>
      <c r="P232" s="41">
        <f t="shared" si="19"/>
        <v>45099</v>
      </c>
      <c r="Q232" s="64" t="s">
        <v>136</v>
      </c>
      <c r="R232" s="65" t="s">
        <v>57</v>
      </c>
    </row>
    <row r="233" spans="1:19">
      <c r="A233" t="s">
        <v>119</v>
      </c>
      <c r="B233" s="21">
        <v>45091</v>
      </c>
      <c r="C233" s="52" t="s">
        <v>161</v>
      </c>
      <c r="D233" s="6">
        <v>4</v>
      </c>
      <c r="H233">
        <v>26</v>
      </c>
      <c r="I233">
        <v>28</v>
      </c>
      <c r="J233" s="7">
        <v>29</v>
      </c>
      <c r="K233" s="24">
        <v>17</v>
      </c>
      <c r="L233" s="24">
        <v>18</v>
      </c>
      <c r="M233" s="7">
        <v>18</v>
      </c>
      <c r="N233" s="39">
        <f t="shared" si="22"/>
        <v>18</v>
      </c>
      <c r="O233" s="40">
        <f t="shared" si="18"/>
        <v>45074</v>
      </c>
      <c r="P233" s="41">
        <f t="shared" si="19"/>
        <v>45099</v>
      </c>
      <c r="Q233" s="64" t="s">
        <v>112</v>
      </c>
      <c r="R233" s="65" t="s">
        <v>71</v>
      </c>
      <c r="S233" s="70" t="s">
        <v>625</v>
      </c>
    </row>
    <row r="234" spans="1:18">
      <c r="A234" t="s">
        <v>123</v>
      </c>
      <c r="B234" s="21">
        <v>45091</v>
      </c>
      <c r="C234" s="52" t="s">
        <v>489</v>
      </c>
      <c r="D234" s="6">
        <v>3</v>
      </c>
      <c r="H234">
        <v>28</v>
      </c>
      <c r="I234">
        <v>26</v>
      </c>
      <c r="J234" s="7">
        <v>29</v>
      </c>
      <c r="K234" s="24">
        <v>18</v>
      </c>
      <c r="L234" s="24">
        <v>17</v>
      </c>
      <c r="M234" s="7">
        <v>18</v>
      </c>
      <c r="N234" s="39">
        <f t="shared" si="22"/>
        <v>18</v>
      </c>
      <c r="O234" s="40">
        <f t="shared" si="18"/>
        <v>45074</v>
      </c>
      <c r="P234" s="41">
        <f t="shared" si="19"/>
        <v>45099</v>
      </c>
      <c r="Q234" s="64" t="s">
        <v>184</v>
      </c>
      <c r="R234" s="65" t="s">
        <v>71</v>
      </c>
    </row>
    <row r="235" spans="1:19">
      <c r="A235" t="s">
        <v>137</v>
      </c>
      <c r="B235" s="21">
        <v>45091</v>
      </c>
      <c r="C235" s="52" t="s">
        <v>489</v>
      </c>
      <c r="D235" s="6">
        <v>4</v>
      </c>
      <c r="H235">
        <v>28</v>
      </c>
      <c r="I235">
        <v>29</v>
      </c>
      <c r="J235" s="7">
        <v>32</v>
      </c>
      <c r="K235" s="24">
        <v>18</v>
      </c>
      <c r="L235" s="24">
        <v>18</v>
      </c>
      <c r="M235" s="7">
        <v>19</v>
      </c>
      <c r="N235" s="39">
        <f t="shared" si="22"/>
        <v>18</v>
      </c>
      <c r="O235" s="40">
        <f t="shared" si="18"/>
        <v>45074</v>
      </c>
      <c r="P235" s="41">
        <f t="shared" si="19"/>
        <v>45099</v>
      </c>
      <c r="Q235" s="64" t="s">
        <v>88</v>
      </c>
      <c r="R235" s="65" t="s">
        <v>67</v>
      </c>
      <c r="S235" s="71" t="s">
        <v>639</v>
      </c>
    </row>
    <row r="236" spans="1:19">
      <c r="A236" t="s">
        <v>142</v>
      </c>
      <c r="B236" s="21">
        <v>45091</v>
      </c>
      <c r="C236" s="31" t="s">
        <v>529</v>
      </c>
      <c r="D236" s="6">
        <v>5</v>
      </c>
      <c r="H236">
        <v>29</v>
      </c>
      <c r="I236">
        <v>33</v>
      </c>
      <c r="J236" s="7">
        <v>26</v>
      </c>
      <c r="K236" s="24">
        <v>18</v>
      </c>
      <c r="L236" s="24">
        <v>20</v>
      </c>
      <c r="M236" s="7">
        <v>17</v>
      </c>
      <c r="N236" s="39">
        <f t="shared" si="22"/>
        <v>18</v>
      </c>
      <c r="O236" s="40">
        <f t="shared" si="18"/>
        <v>45074</v>
      </c>
      <c r="P236" s="41">
        <f t="shared" si="19"/>
        <v>45099</v>
      </c>
      <c r="Q236" s="64" t="s">
        <v>198</v>
      </c>
      <c r="R236" s="65" t="s">
        <v>57</v>
      </c>
      <c r="S236" s="70" t="s">
        <v>624</v>
      </c>
    </row>
    <row r="237" spans="1:18">
      <c r="A237" t="s">
        <v>146</v>
      </c>
      <c r="B237" s="21">
        <v>45091</v>
      </c>
      <c r="C237" s="66" t="s">
        <v>582</v>
      </c>
      <c r="D237" s="6">
        <v>6</v>
      </c>
      <c r="H237">
        <v>27</v>
      </c>
      <c r="I237">
        <v>30</v>
      </c>
      <c r="J237" s="7">
        <v>32</v>
      </c>
      <c r="K237" s="24">
        <v>17</v>
      </c>
      <c r="L237" s="24">
        <v>19</v>
      </c>
      <c r="M237" s="7">
        <v>19</v>
      </c>
      <c r="N237" s="8">
        <f t="shared" si="22"/>
        <v>18</v>
      </c>
      <c r="O237" s="40">
        <f t="shared" si="18"/>
        <v>45074</v>
      </c>
      <c r="P237" s="41">
        <f t="shared" si="19"/>
        <v>45099</v>
      </c>
      <c r="Q237" s="64" t="s">
        <v>290</v>
      </c>
      <c r="R237" s="65" t="s">
        <v>71</v>
      </c>
    </row>
    <row r="238" spans="1:19">
      <c r="A238" t="s">
        <v>147</v>
      </c>
      <c r="B238" s="21">
        <v>45092</v>
      </c>
      <c r="C238" s="52" t="s">
        <v>231</v>
      </c>
      <c r="D238" s="6">
        <v>3</v>
      </c>
      <c r="H238">
        <v>30</v>
      </c>
      <c r="I238">
        <v>32</v>
      </c>
      <c r="J238" s="7">
        <v>33</v>
      </c>
      <c r="K238" s="24">
        <v>19</v>
      </c>
      <c r="L238" s="24">
        <v>19</v>
      </c>
      <c r="M238" s="7">
        <v>20</v>
      </c>
      <c r="N238" s="39">
        <f t="shared" si="22"/>
        <v>19</v>
      </c>
      <c r="O238" s="40">
        <f t="shared" si="18"/>
        <v>45074</v>
      </c>
      <c r="P238" s="41">
        <f t="shared" si="19"/>
        <v>45099</v>
      </c>
      <c r="Q238" s="64" t="s">
        <v>239</v>
      </c>
      <c r="R238" s="65" t="s">
        <v>71</v>
      </c>
      <c r="S238" s="70" t="s">
        <v>631</v>
      </c>
    </row>
    <row r="239" spans="1:19">
      <c r="A239" t="s">
        <v>160</v>
      </c>
      <c r="B239" s="21">
        <v>45092</v>
      </c>
      <c r="C239" s="52" t="s">
        <v>231</v>
      </c>
      <c r="D239" s="6">
        <v>5</v>
      </c>
      <c r="H239">
        <v>30</v>
      </c>
      <c r="I239">
        <v>32</v>
      </c>
      <c r="J239" s="7">
        <v>33</v>
      </c>
      <c r="K239" s="24">
        <v>19</v>
      </c>
      <c r="L239" s="24">
        <v>19</v>
      </c>
      <c r="M239" s="7">
        <v>20</v>
      </c>
      <c r="N239" s="39">
        <f t="shared" si="22"/>
        <v>19</v>
      </c>
      <c r="O239" s="40">
        <f t="shared" si="18"/>
        <v>45074</v>
      </c>
      <c r="P239" s="41">
        <f t="shared" si="19"/>
        <v>45099</v>
      </c>
      <c r="Q239" s="64" t="s">
        <v>83</v>
      </c>
      <c r="R239" s="65" t="s">
        <v>57</v>
      </c>
      <c r="S239" s="70" t="s">
        <v>633</v>
      </c>
    </row>
    <row r="240" spans="1:19">
      <c r="A240" t="s">
        <v>166</v>
      </c>
      <c r="B240" s="21">
        <v>45092</v>
      </c>
      <c r="C240" s="52" t="s">
        <v>231</v>
      </c>
      <c r="D240" s="6">
        <v>5</v>
      </c>
      <c r="H240">
        <v>31</v>
      </c>
      <c r="I240">
        <v>32</v>
      </c>
      <c r="J240" s="7">
        <v>33</v>
      </c>
      <c r="K240" s="24">
        <v>19</v>
      </c>
      <c r="L240" s="24">
        <v>19</v>
      </c>
      <c r="M240" s="7">
        <v>20</v>
      </c>
      <c r="N240" s="39">
        <f t="shared" si="22"/>
        <v>19</v>
      </c>
      <c r="O240" s="40">
        <f t="shared" si="18"/>
        <v>45074</v>
      </c>
      <c r="P240" s="41">
        <f t="shared" si="19"/>
        <v>45099</v>
      </c>
      <c r="Q240" s="64" t="s">
        <v>254</v>
      </c>
      <c r="R240" s="65" t="s">
        <v>71</v>
      </c>
      <c r="S240" s="70" t="s">
        <v>633</v>
      </c>
    </row>
    <row r="241" spans="1:18">
      <c r="A241" t="s">
        <v>171</v>
      </c>
      <c r="B241" s="21">
        <v>45092</v>
      </c>
      <c r="C241" s="52" t="s">
        <v>231</v>
      </c>
      <c r="D241" s="6">
        <v>3</v>
      </c>
      <c r="H241">
        <v>33</v>
      </c>
      <c r="I241">
        <v>35</v>
      </c>
      <c r="J241" s="7">
        <v>25</v>
      </c>
      <c r="K241" s="24">
        <v>20</v>
      </c>
      <c r="L241" s="24">
        <v>21</v>
      </c>
      <c r="M241" s="7">
        <v>16</v>
      </c>
      <c r="N241" s="39">
        <f t="shared" si="22"/>
        <v>19</v>
      </c>
      <c r="O241" s="40">
        <f t="shared" si="18"/>
        <v>45074</v>
      </c>
      <c r="P241" s="41">
        <f t="shared" si="19"/>
        <v>45099</v>
      </c>
      <c r="Q241" s="64" t="s">
        <v>267</v>
      </c>
      <c r="R241" s="65" t="s">
        <v>57</v>
      </c>
    </row>
    <row r="242" spans="1:18">
      <c r="A242" t="s">
        <v>174</v>
      </c>
      <c r="B242" s="21">
        <v>45092</v>
      </c>
      <c r="C242" s="52" t="s">
        <v>231</v>
      </c>
      <c r="D242" s="6">
        <v>2</v>
      </c>
      <c r="H242">
        <v>28</v>
      </c>
      <c r="I242">
        <v>30</v>
      </c>
      <c r="K242" s="24">
        <v>18</v>
      </c>
      <c r="L242" s="24">
        <v>19</v>
      </c>
      <c r="N242" s="39">
        <f>ROUND((K242+L242)/2,0)</f>
        <v>19</v>
      </c>
      <c r="O242" s="40">
        <f t="shared" si="18"/>
        <v>45074</v>
      </c>
      <c r="P242" s="41">
        <f t="shared" si="19"/>
        <v>45099</v>
      </c>
      <c r="Q242" s="64" t="s">
        <v>112</v>
      </c>
      <c r="R242" s="65" t="s">
        <v>57</v>
      </c>
    </row>
    <row r="243" spans="1:19">
      <c r="A243" t="s">
        <v>179</v>
      </c>
      <c r="B243" s="21">
        <v>45092</v>
      </c>
      <c r="C243" s="52" t="s">
        <v>231</v>
      </c>
      <c r="D243" s="6">
        <v>3</v>
      </c>
      <c r="H243">
        <v>30</v>
      </c>
      <c r="I243">
        <v>32</v>
      </c>
      <c r="J243" s="7">
        <v>31</v>
      </c>
      <c r="K243" s="24">
        <v>19</v>
      </c>
      <c r="L243" s="24">
        <v>19</v>
      </c>
      <c r="M243" s="7">
        <v>19</v>
      </c>
      <c r="N243" s="39">
        <f>ROUND((K243+L243+M243)/3,0)</f>
        <v>19</v>
      </c>
      <c r="O243" s="40">
        <f t="shared" si="18"/>
        <v>45074</v>
      </c>
      <c r="P243" s="41">
        <f t="shared" si="19"/>
        <v>45099</v>
      </c>
      <c r="Q243" s="64" t="s">
        <v>73</v>
      </c>
      <c r="R243" s="65" t="s">
        <v>57</v>
      </c>
      <c r="S243" s="70" t="s">
        <v>631</v>
      </c>
    </row>
    <row r="244" spans="1:18">
      <c r="A244" t="s">
        <v>185</v>
      </c>
      <c r="B244" s="21">
        <v>45092</v>
      </c>
      <c r="C244" s="31" t="s">
        <v>356</v>
      </c>
      <c r="D244" s="6">
        <v>4</v>
      </c>
      <c r="H244">
        <v>32</v>
      </c>
      <c r="I244">
        <v>28</v>
      </c>
      <c r="J244" s="7">
        <v>32</v>
      </c>
      <c r="K244" s="24">
        <v>19</v>
      </c>
      <c r="L244" s="24">
        <v>18</v>
      </c>
      <c r="M244" s="7">
        <v>19</v>
      </c>
      <c r="N244" s="39">
        <f>ROUND((K244+L244+M244)/3,0)</f>
        <v>19</v>
      </c>
      <c r="O244" s="40">
        <f t="shared" si="18"/>
        <v>45074</v>
      </c>
      <c r="P244" s="41">
        <f t="shared" si="19"/>
        <v>45099</v>
      </c>
      <c r="Q244" s="64" t="s">
        <v>261</v>
      </c>
      <c r="R244" s="65" t="s">
        <v>57</v>
      </c>
    </row>
    <row r="245" spans="1:18">
      <c r="A245" t="s">
        <v>192</v>
      </c>
      <c r="B245" s="21">
        <v>45092</v>
      </c>
      <c r="C245" s="31" t="s">
        <v>356</v>
      </c>
      <c r="D245" s="6">
        <v>6</v>
      </c>
      <c r="H245">
        <v>32</v>
      </c>
      <c r="I245">
        <v>29</v>
      </c>
      <c r="J245" s="7">
        <v>35</v>
      </c>
      <c r="K245" s="24">
        <v>19</v>
      </c>
      <c r="L245" s="24">
        <v>18</v>
      </c>
      <c r="M245" s="7">
        <v>21</v>
      </c>
      <c r="N245" s="39">
        <f>ROUND((K245+L245+M245)/3,0)</f>
        <v>19</v>
      </c>
      <c r="O245" s="40">
        <f t="shared" si="18"/>
        <v>45074</v>
      </c>
      <c r="P245" s="41">
        <f t="shared" si="19"/>
        <v>45099</v>
      </c>
      <c r="Q245" s="64" t="s">
        <v>109</v>
      </c>
      <c r="R245" s="65" t="s">
        <v>71</v>
      </c>
    </row>
    <row r="246" spans="1:18">
      <c r="A246" t="s">
        <v>203</v>
      </c>
      <c r="B246" s="21">
        <v>45092</v>
      </c>
      <c r="C246" s="31" t="s">
        <v>356</v>
      </c>
      <c r="D246" s="6">
        <v>2</v>
      </c>
      <c r="H246">
        <v>28</v>
      </c>
      <c r="I246">
        <v>31</v>
      </c>
      <c r="K246" s="24">
        <v>18</v>
      </c>
      <c r="L246" s="24">
        <v>19</v>
      </c>
      <c r="N246" s="39">
        <f>ROUND((K246+L246)/2,0)</f>
        <v>19</v>
      </c>
      <c r="O246" s="40">
        <f t="shared" si="18"/>
        <v>45074</v>
      </c>
      <c r="P246" s="41">
        <f t="shared" si="19"/>
        <v>45099</v>
      </c>
      <c r="Q246" s="64" t="s">
        <v>56</v>
      </c>
      <c r="R246" s="65" t="s">
        <v>57</v>
      </c>
    </row>
    <row r="247" spans="1:18">
      <c r="A247" t="s">
        <v>204</v>
      </c>
      <c r="B247" s="21">
        <v>45092</v>
      </c>
      <c r="C247" s="31" t="s">
        <v>356</v>
      </c>
      <c r="D247" s="6">
        <v>2</v>
      </c>
      <c r="H247">
        <v>31</v>
      </c>
      <c r="I247">
        <v>32</v>
      </c>
      <c r="K247" s="24">
        <v>19</v>
      </c>
      <c r="L247" s="24">
        <v>19</v>
      </c>
      <c r="N247" s="39">
        <f>ROUND((K247+L247)/2,0)</f>
        <v>19</v>
      </c>
      <c r="O247" s="40">
        <f t="shared" si="18"/>
        <v>45074</v>
      </c>
      <c r="P247" s="41">
        <f t="shared" si="19"/>
        <v>45099</v>
      </c>
      <c r="Q247" s="64" t="s">
        <v>136</v>
      </c>
      <c r="R247" s="65" t="s">
        <v>71</v>
      </c>
    </row>
    <row r="248" spans="1:19">
      <c r="A248" t="s">
        <v>220</v>
      </c>
      <c r="B248" s="21">
        <v>45092</v>
      </c>
      <c r="C248" s="31" t="s">
        <v>356</v>
      </c>
      <c r="D248" s="6">
        <v>4</v>
      </c>
      <c r="H248">
        <v>32</v>
      </c>
      <c r="I248">
        <v>28</v>
      </c>
      <c r="J248" s="7">
        <v>30</v>
      </c>
      <c r="K248" s="24">
        <v>19</v>
      </c>
      <c r="L248" s="24">
        <v>18</v>
      </c>
      <c r="M248" s="7">
        <v>19</v>
      </c>
      <c r="N248" s="39">
        <f>ROUND((K248+L248+M248)/3,0)</f>
        <v>19</v>
      </c>
      <c r="O248" s="40">
        <f t="shared" si="18"/>
        <v>45074</v>
      </c>
      <c r="P248" s="41">
        <f t="shared" si="19"/>
        <v>45099</v>
      </c>
      <c r="Q248" s="64" t="s">
        <v>373</v>
      </c>
      <c r="R248" s="65" t="s">
        <v>57</v>
      </c>
      <c r="S248" s="70" t="s">
        <v>624</v>
      </c>
    </row>
    <row r="249" spans="1:18">
      <c r="A249" t="s">
        <v>225</v>
      </c>
      <c r="B249" s="21">
        <v>45092</v>
      </c>
      <c r="C249" s="31" t="s">
        <v>356</v>
      </c>
      <c r="D249" s="6">
        <v>4</v>
      </c>
      <c r="H249" s="24">
        <v>30</v>
      </c>
      <c r="I249">
        <v>28</v>
      </c>
      <c r="J249" s="7">
        <v>30</v>
      </c>
      <c r="K249" s="24">
        <v>19</v>
      </c>
      <c r="L249" s="24">
        <v>18</v>
      </c>
      <c r="M249" s="7">
        <v>19</v>
      </c>
      <c r="N249" s="39">
        <f>ROUND((K249+L249+M249)/3,0)</f>
        <v>19</v>
      </c>
      <c r="O249" s="40">
        <f t="shared" si="18"/>
        <v>45074</v>
      </c>
      <c r="P249" s="41">
        <f t="shared" si="19"/>
        <v>45099</v>
      </c>
      <c r="Q249" s="64" t="s">
        <v>300</v>
      </c>
      <c r="R249" s="65" t="s">
        <v>57</v>
      </c>
    </row>
    <row r="250" spans="1:19">
      <c r="A250" t="s">
        <v>248</v>
      </c>
      <c r="B250" s="21">
        <v>45092</v>
      </c>
      <c r="C250" s="52" t="s">
        <v>390</v>
      </c>
      <c r="D250" s="6">
        <v>5</v>
      </c>
      <c r="H250">
        <v>34</v>
      </c>
      <c r="I250">
        <v>32</v>
      </c>
      <c r="J250" s="7">
        <v>31</v>
      </c>
      <c r="K250" s="24">
        <v>20</v>
      </c>
      <c r="L250" s="24">
        <v>19</v>
      </c>
      <c r="M250" s="7">
        <v>19</v>
      </c>
      <c r="N250" s="39">
        <f>ROUND((K250+L250+M250)/3,0)</f>
        <v>19</v>
      </c>
      <c r="O250" s="40">
        <f t="shared" si="18"/>
        <v>45074</v>
      </c>
      <c r="P250" s="41">
        <f t="shared" si="19"/>
        <v>45099</v>
      </c>
      <c r="Q250" s="64" t="s">
        <v>88</v>
      </c>
      <c r="R250" s="65" t="s">
        <v>71</v>
      </c>
      <c r="S250" s="70" t="s">
        <v>624</v>
      </c>
    </row>
    <row r="251" spans="1:18">
      <c r="A251" t="s">
        <v>256</v>
      </c>
      <c r="B251" s="21">
        <v>45092</v>
      </c>
      <c r="C251" s="52" t="s">
        <v>390</v>
      </c>
      <c r="D251" s="6">
        <v>3</v>
      </c>
      <c r="H251">
        <v>28</v>
      </c>
      <c r="I251">
        <v>30</v>
      </c>
      <c r="J251" s="7">
        <v>31</v>
      </c>
      <c r="K251" s="24">
        <v>18</v>
      </c>
      <c r="L251" s="24">
        <v>19</v>
      </c>
      <c r="M251" s="7">
        <v>19</v>
      </c>
      <c r="N251" s="39">
        <f>ROUND((K251+L251+M251)/3,0)</f>
        <v>19</v>
      </c>
      <c r="O251" s="40">
        <f t="shared" si="18"/>
        <v>45074</v>
      </c>
      <c r="P251" s="41">
        <f t="shared" si="19"/>
        <v>45099</v>
      </c>
      <c r="Q251" s="64" t="s">
        <v>73</v>
      </c>
      <c r="R251" s="65" t="s">
        <v>71</v>
      </c>
    </row>
    <row r="252" spans="1:19">
      <c r="A252" t="s">
        <v>276</v>
      </c>
      <c r="B252" s="21">
        <v>45092</v>
      </c>
      <c r="C252" s="52" t="s">
        <v>390</v>
      </c>
      <c r="D252" s="6">
        <v>1</v>
      </c>
      <c r="H252">
        <v>32</v>
      </c>
      <c r="K252" s="24">
        <v>19</v>
      </c>
      <c r="L252" s="24"/>
      <c r="N252" s="39">
        <v>19</v>
      </c>
      <c r="O252" s="40">
        <f t="shared" si="18"/>
        <v>45074</v>
      </c>
      <c r="P252" s="41">
        <f t="shared" si="19"/>
        <v>45099</v>
      </c>
      <c r="Q252" s="64" t="s">
        <v>112</v>
      </c>
      <c r="R252" s="65" t="s">
        <v>57</v>
      </c>
      <c r="S252" s="70" t="s">
        <v>640</v>
      </c>
    </row>
    <row r="253" spans="1:19">
      <c r="A253" t="s">
        <v>293</v>
      </c>
      <c r="B253" s="21">
        <v>45092</v>
      </c>
      <c r="C253" s="52" t="s">
        <v>390</v>
      </c>
      <c r="D253" s="6">
        <v>3</v>
      </c>
      <c r="H253">
        <v>31</v>
      </c>
      <c r="I253">
        <v>32</v>
      </c>
      <c r="J253" s="7">
        <v>34</v>
      </c>
      <c r="K253" s="24">
        <v>19</v>
      </c>
      <c r="L253" s="24">
        <v>19</v>
      </c>
      <c r="M253" s="7">
        <v>20</v>
      </c>
      <c r="N253" s="39">
        <f t="shared" ref="N253:N258" si="23">ROUND((K253+L253+M253)/3,0)</f>
        <v>19</v>
      </c>
      <c r="O253" s="40">
        <f t="shared" si="18"/>
        <v>45074</v>
      </c>
      <c r="P253" s="41">
        <f t="shared" si="19"/>
        <v>45099</v>
      </c>
      <c r="Q253" s="64" t="s">
        <v>397</v>
      </c>
      <c r="R253" s="65" t="s">
        <v>71</v>
      </c>
      <c r="S253" s="70" t="s">
        <v>631</v>
      </c>
    </row>
    <row r="254" spans="1:18">
      <c r="A254" t="s">
        <v>298</v>
      </c>
      <c r="B254" s="21">
        <v>45092</v>
      </c>
      <c r="C254" s="52" t="s">
        <v>390</v>
      </c>
      <c r="D254" s="6">
        <v>4</v>
      </c>
      <c r="H254">
        <v>32</v>
      </c>
      <c r="I254">
        <v>30</v>
      </c>
      <c r="J254" s="7">
        <v>29</v>
      </c>
      <c r="K254" s="24">
        <v>19</v>
      </c>
      <c r="L254" s="24">
        <v>19</v>
      </c>
      <c r="M254" s="7">
        <v>18</v>
      </c>
      <c r="N254" s="39">
        <f t="shared" si="23"/>
        <v>19</v>
      </c>
      <c r="O254" s="40">
        <f t="shared" si="18"/>
        <v>45074</v>
      </c>
      <c r="P254" s="41">
        <f t="shared" si="19"/>
        <v>45099</v>
      </c>
      <c r="Q254" s="64" t="s">
        <v>399</v>
      </c>
      <c r="R254" s="65" t="s">
        <v>57</v>
      </c>
    </row>
    <row r="255" spans="1:18">
      <c r="A255" t="s">
        <v>309</v>
      </c>
      <c r="B255" s="21">
        <v>45092</v>
      </c>
      <c r="C255" s="52" t="s">
        <v>390</v>
      </c>
      <c r="D255" s="6">
        <v>4</v>
      </c>
      <c r="H255">
        <v>30</v>
      </c>
      <c r="I255">
        <v>28</v>
      </c>
      <c r="J255" s="7">
        <v>33</v>
      </c>
      <c r="K255" s="24">
        <v>19</v>
      </c>
      <c r="L255" s="24">
        <v>18</v>
      </c>
      <c r="M255" s="7">
        <v>20</v>
      </c>
      <c r="N255" s="39">
        <f t="shared" si="23"/>
        <v>19</v>
      </c>
      <c r="O255" s="40">
        <f t="shared" si="18"/>
        <v>45074</v>
      </c>
      <c r="P255" s="41">
        <f t="shared" si="19"/>
        <v>45099</v>
      </c>
      <c r="Q255" s="64" t="s">
        <v>413</v>
      </c>
      <c r="R255" s="65" t="s">
        <v>71</v>
      </c>
    </row>
    <row r="256" spans="1:19">
      <c r="A256" t="s">
        <v>313</v>
      </c>
      <c r="B256" s="21">
        <v>45092</v>
      </c>
      <c r="C256" s="52" t="s">
        <v>390</v>
      </c>
      <c r="D256" s="6">
        <v>6</v>
      </c>
      <c r="H256">
        <v>31</v>
      </c>
      <c r="I256">
        <v>33</v>
      </c>
      <c r="J256" s="7">
        <v>31</v>
      </c>
      <c r="K256" s="24">
        <v>19</v>
      </c>
      <c r="L256" s="24">
        <v>20</v>
      </c>
      <c r="M256" s="7">
        <v>19</v>
      </c>
      <c r="N256" s="39">
        <f t="shared" si="23"/>
        <v>19</v>
      </c>
      <c r="O256" s="40">
        <f t="shared" si="18"/>
        <v>45074</v>
      </c>
      <c r="P256" s="41">
        <f t="shared" si="19"/>
        <v>45099</v>
      </c>
      <c r="Q256" s="64" t="s">
        <v>128</v>
      </c>
      <c r="R256" s="65" t="s">
        <v>71</v>
      </c>
      <c r="S256" s="71" t="s">
        <v>639</v>
      </c>
    </row>
    <row r="257" spans="1:18">
      <c r="A257" t="s">
        <v>322</v>
      </c>
      <c r="B257" s="21">
        <v>45092</v>
      </c>
      <c r="C257" s="52" t="s">
        <v>390</v>
      </c>
      <c r="D257" s="6">
        <v>5</v>
      </c>
      <c r="H257">
        <v>33</v>
      </c>
      <c r="I257">
        <v>32</v>
      </c>
      <c r="J257" s="7">
        <v>30</v>
      </c>
      <c r="K257" s="24">
        <v>20</v>
      </c>
      <c r="L257" s="24">
        <v>19</v>
      </c>
      <c r="M257" s="7">
        <v>19</v>
      </c>
      <c r="N257" s="39">
        <f t="shared" si="23"/>
        <v>19</v>
      </c>
      <c r="O257" s="40">
        <f t="shared" si="18"/>
        <v>45074</v>
      </c>
      <c r="P257" s="41">
        <f t="shared" si="19"/>
        <v>45099</v>
      </c>
      <c r="Q257" s="64" t="s">
        <v>429</v>
      </c>
      <c r="R257" s="65" t="s">
        <v>71</v>
      </c>
    </row>
    <row r="258" spans="1:18">
      <c r="A258" t="s">
        <v>341</v>
      </c>
      <c r="B258" s="21">
        <v>45088</v>
      </c>
      <c r="C258" s="22" t="s">
        <v>55</v>
      </c>
      <c r="D258" s="6">
        <v>3</v>
      </c>
      <c r="H258">
        <v>20</v>
      </c>
      <c r="I258">
        <v>20</v>
      </c>
      <c r="J258" s="7">
        <v>17</v>
      </c>
      <c r="K258" s="24">
        <v>14</v>
      </c>
      <c r="L258" s="24">
        <v>14</v>
      </c>
      <c r="M258" s="7">
        <v>13</v>
      </c>
      <c r="N258" s="39">
        <f t="shared" si="23"/>
        <v>14</v>
      </c>
      <c r="O258" s="40">
        <f t="shared" ref="O258:O321" si="24">B258-N258+1</f>
        <v>45075</v>
      </c>
      <c r="P258" s="41">
        <f t="shared" ref="P258:P321" si="25">O258+25</f>
        <v>45100</v>
      </c>
      <c r="Q258" s="64" t="s">
        <v>62</v>
      </c>
      <c r="R258" s="65" t="s">
        <v>57</v>
      </c>
    </row>
    <row r="259" spans="1:19">
      <c r="A259" t="s">
        <v>350</v>
      </c>
      <c r="B259" s="21">
        <v>45091</v>
      </c>
      <c r="C259" s="31" t="s">
        <v>103</v>
      </c>
      <c r="D259" s="6">
        <v>2</v>
      </c>
      <c r="H259">
        <v>24</v>
      </c>
      <c r="I259">
        <v>29</v>
      </c>
      <c r="K259" s="24">
        <v>16</v>
      </c>
      <c r="L259" s="24">
        <v>18</v>
      </c>
      <c r="N259" s="39">
        <f>ROUND((K259+L259)/2,0)</f>
        <v>17</v>
      </c>
      <c r="O259" s="40">
        <f t="shared" si="24"/>
        <v>45075</v>
      </c>
      <c r="P259" s="41">
        <f t="shared" si="25"/>
        <v>45100</v>
      </c>
      <c r="Q259" s="64" t="s">
        <v>101</v>
      </c>
      <c r="R259" s="65" t="s">
        <v>57</v>
      </c>
      <c r="S259" s="71" t="s">
        <v>639</v>
      </c>
    </row>
    <row r="260" spans="1:19">
      <c r="A260" t="s">
        <v>364</v>
      </c>
      <c r="B260" s="21">
        <v>45091</v>
      </c>
      <c r="C260" s="31" t="s">
        <v>103</v>
      </c>
      <c r="D260" s="6">
        <v>4</v>
      </c>
      <c r="H260">
        <v>36</v>
      </c>
      <c r="I260">
        <v>36</v>
      </c>
      <c r="J260" s="7">
        <v>36</v>
      </c>
      <c r="K260" s="24">
        <v>17</v>
      </c>
      <c r="L260" s="24">
        <v>17</v>
      </c>
      <c r="M260" s="7">
        <v>17</v>
      </c>
      <c r="N260" s="39">
        <f t="shared" ref="N260:N265" si="26">ROUND((K260+L260+M260)/3,0)</f>
        <v>17</v>
      </c>
      <c r="O260" s="40">
        <f t="shared" si="24"/>
        <v>45075</v>
      </c>
      <c r="P260" s="41">
        <f t="shared" si="25"/>
        <v>45100</v>
      </c>
      <c r="Q260" s="73" t="s">
        <v>64</v>
      </c>
      <c r="R260" s="74" t="s">
        <v>71</v>
      </c>
      <c r="S260" s="72" t="s">
        <v>631</v>
      </c>
    </row>
    <row r="261" spans="1:19">
      <c r="A261" t="s">
        <v>366</v>
      </c>
      <c r="B261" s="21">
        <v>45091</v>
      </c>
      <c r="C261" s="52" t="s">
        <v>161</v>
      </c>
      <c r="D261" s="6">
        <v>7</v>
      </c>
      <c r="H261">
        <v>23</v>
      </c>
      <c r="I261">
        <v>28</v>
      </c>
      <c r="J261" s="7">
        <v>27</v>
      </c>
      <c r="K261" s="24">
        <v>16</v>
      </c>
      <c r="L261" s="24">
        <v>18</v>
      </c>
      <c r="M261" s="7">
        <v>17</v>
      </c>
      <c r="N261" s="39">
        <f t="shared" si="26"/>
        <v>17</v>
      </c>
      <c r="O261" s="40">
        <f t="shared" si="24"/>
        <v>45075</v>
      </c>
      <c r="P261" s="41">
        <f t="shared" si="25"/>
        <v>45100</v>
      </c>
      <c r="Q261" s="64" t="s">
        <v>88</v>
      </c>
      <c r="R261" s="65" t="s">
        <v>71</v>
      </c>
      <c r="S261" s="70" t="s">
        <v>635</v>
      </c>
    </row>
    <row r="262" spans="1:18">
      <c r="A262" t="s">
        <v>374</v>
      </c>
      <c r="B262" s="21">
        <v>45091</v>
      </c>
      <c r="C262" s="52" t="s">
        <v>161</v>
      </c>
      <c r="D262" s="6">
        <v>4</v>
      </c>
      <c r="H262">
        <v>28</v>
      </c>
      <c r="I262">
        <v>24</v>
      </c>
      <c r="J262" s="7">
        <v>25</v>
      </c>
      <c r="K262" s="24">
        <v>18</v>
      </c>
      <c r="L262" s="24">
        <v>16</v>
      </c>
      <c r="M262" s="7">
        <v>16</v>
      </c>
      <c r="N262" s="39">
        <f t="shared" si="26"/>
        <v>17</v>
      </c>
      <c r="O262" s="40">
        <f t="shared" si="24"/>
        <v>45075</v>
      </c>
      <c r="P262" s="41">
        <f t="shared" si="25"/>
        <v>45100</v>
      </c>
      <c r="Q262" s="64" t="s">
        <v>96</v>
      </c>
      <c r="R262" s="65" t="s">
        <v>71</v>
      </c>
    </row>
    <row r="263" spans="1:19">
      <c r="A263" t="s">
        <v>382</v>
      </c>
      <c r="B263" s="21">
        <v>45091</v>
      </c>
      <c r="C263" s="52" t="s">
        <v>489</v>
      </c>
      <c r="D263" s="6">
        <v>5</v>
      </c>
      <c r="H263">
        <v>24</v>
      </c>
      <c r="I263">
        <v>25</v>
      </c>
      <c r="J263" s="7">
        <v>28</v>
      </c>
      <c r="K263" s="24">
        <v>16</v>
      </c>
      <c r="L263" s="24">
        <v>16</v>
      </c>
      <c r="M263" s="7">
        <v>18</v>
      </c>
      <c r="N263" s="39">
        <f t="shared" si="26"/>
        <v>17</v>
      </c>
      <c r="O263" s="40">
        <f t="shared" si="24"/>
        <v>45075</v>
      </c>
      <c r="P263" s="41">
        <f t="shared" si="25"/>
        <v>45100</v>
      </c>
      <c r="Q263" s="64" t="s">
        <v>73</v>
      </c>
      <c r="R263" s="65" t="s">
        <v>57</v>
      </c>
      <c r="S263" s="70" t="s">
        <v>625</v>
      </c>
    </row>
    <row r="264" spans="1:18">
      <c r="A264" t="s">
        <v>401</v>
      </c>
      <c r="B264" s="21">
        <v>45092</v>
      </c>
      <c r="C264" s="52" t="s">
        <v>231</v>
      </c>
      <c r="D264" s="6">
        <v>5</v>
      </c>
      <c r="H264">
        <v>28</v>
      </c>
      <c r="I264">
        <v>28</v>
      </c>
      <c r="J264" s="7">
        <v>26</v>
      </c>
      <c r="K264" s="24">
        <v>18</v>
      </c>
      <c r="L264" s="24">
        <v>18</v>
      </c>
      <c r="M264" s="7">
        <v>17</v>
      </c>
      <c r="N264" s="39">
        <f t="shared" si="26"/>
        <v>18</v>
      </c>
      <c r="O264" s="40">
        <f t="shared" si="24"/>
        <v>45075</v>
      </c>
      <c r="P264" s="41">
        <f t="shared" si="25"/>
        <v>45100</v>
      </c>
      <c r="Q264" s="64" t="s">
        <v>235</v>
      </c>
      <c r="R264" s="65" t="s">
        <v>71</v>
      </c>
    </row>
    <row r="265" spans="1:18">
      <c r="A265" t="s">
        <v>501</v>
      </c>
      <c r="B265" s="21">
        <v>45092</v>
      </c>
      <c r="C265" s="52" t="s">
        <v>231</v>
      </c>
      <c r="D265" s="6">
        <v>4</v>
      </c>
      <c r="H265">
        <v>31</v>
      </c>
      <c r="I265">
        <v>27</v>
      </c>
      <c r="J265" s="7">
        <v>30</v>
      </c>
      <c r="K265" s="24">
        <v>19</v>
      </c>
      <c r="L265" s="24">
        <v>17</v>
      </c>
      <c r="M265" s="7">
        <v>19</v>
      </c>
      <c r="N265" s="39">
        <f t="shared" si="26"/>
        <v>18</v>
      </c>
      <c r="O265" s="40">
        <f t="shared" si="24"/>
        <v>45075</v>
      </c>
      <c r="P265" s="41">
        <f t="shared" si="25"/>
        <v>45100</v>
      </c>
      <c r="Q265" s="64" t="s">
        <v>136</v>
      </c>
      <c r="R265" s="65" t="s">
        <v>57</v>
      </c>
    </row>
    <row r="266" spans="1:18">
      <c r="A266" t="s">
        <v>530</v>
      </c>
      <c r="B266" s="21">
        <v>45092</v>
      </c>
      <c r="C266" s="52" t="s">
        <v>390</v>
      </c>
      <c r="D266" s="6">
        <v>2</v>
      </c>
      <c r="H266">
        <v>27</v>
      </c>
      <c r="I266">
        <v>31</v>
      </c>
      <c r="K266" s="24">
        <v>17</v>
      </c>
      <c r="L266" s="24">
        <v>19</v>
      </c>
      <c r="N266" s="39">
        <f>ROUND((K266+L266)/2,0)</f>
        <v>18</v>
      </c>
      <c r="O266" s="40">
        <f t="shared" si="24"/>
        <v>45075</v>
      </c>
      <c r="P266" s="41">
        <f t="shared" si="25"/>
        <v>45100</v>
      </c>
      <c r="Q266" s="64" t="s">
        <v>416</v>
      </c>
      <c r="R266" s="65" t="s">
        <v>71</v>
      </c>
    </row>
    <row r="267" spans="1:18">
      <c r="A267" t="s">
        <v>550</v>
      </c>
      <c r="B267" s="21">
        <v>45092</v>
      </c>
      <c r="C267" s="52" t="s">
        <v>390</v>
      </c>
      <c r="D267" s="6">
        <v>2</v>
      </c>
      <c r="H267">
        <v>28</v>
      </c>
      <c r="I267">
        <v>29</v>
      </c>
      <c r="K267" s="24">
        <v>18</v>
      </c>
      <c r="L267" s="24">
        <v>18</v>
      </c>
      <c r="N267" s="39">
        <f>ROUND((K267+L267)/2,0)</f>
        <v>18</v>
      </c>
      <c r="O267" s="40">
        <f t="shared" si="24"/>
        <v>45075</v>
      </c>
      <c r="P267" s="41">
        <f t="shared" si="25"/>
        <v>45100</v>
      </c>
      <c r="Q267" s="64" t="s">
        <v>73</v>
      </c>
      <c r="R267" s="65" t="s">
        <v>57</v>
      </c>
    </row>
    <row r="268" spans="1:19">
      <c r="A268" t="s">
        <v>552</v>
      </c>
      <c r="B268" s="21">
        <v>45092</v>
      </c>
      <c r="C268" s="52" t="s">
        <v>390</v>
      </c>
      <c r="D268" s="6">
        <v>9</v>
      </c>
      <c r="H268">
        <v>30</v>
      </c>
      <c r="I268">
        <v>29</v>
      </c>
      <c r="J268" s="7">
        <v>29</v>
      </c>
      <c r="K268" s="24">
        <v>19</v>
      </c>
      <c r="L268" s="24">
        <v>18</v>
      </c>
      <c r="M268" s="7">
        <v>18</v>
      </c>
      <c r="N268" s="39">
        <f>ROUND((K268+L268+M268)/3,0)</f>
        <v>18</v>
      </c>
      <c r="O268" s="40">
        <f t="shared" si="24"/>
        <v>45075</v>
      </c>
      <c r="P268" s="41">
        <f t="shared" si="25"/>
        <v>45100</v>
      </c>
      <c r="Q268" s="64" t="s">
        <v>420</v>
      </c>
      <c r="R268" s="65" t="s">
        <v>71</v>
      </c>
      <c r="S268" s="70" t="s">
        <v>633</v>
      </c>
    </row>
    <row r="269" spans="1:18">
      <c r="A269" t="s">
        <v>556</v>
      </c>
      <c r="B269" s="21">
        <v>45091</v>
      </c>
      <c r="C269" s="31" t="s">
        <v>103</v>
      </c>
      <c r="D269" s="6">
        <v>4</v>
      </c>
      <c r="H269">
        <v>24</v>
      </c>
      <c r="I269">
        <v>22</v>
      </c>
      <c r="J269" s="7">
        <v>25</v>
      </c>
      <c r="K269" s="24">
        <v>16</v>
      </c>
      <c r="L269" s="24">
        <v>15</v>
      </c>
      <c r="M269" s="7">
        <v>16</v>
      </c>
      <c r="N269" s="39">
        <f>ROUND((K269+L269+M269)/3,0)</f>
        <v>16</v>
      </c>
      <c r="O269" s="40">
        <f t="shared" si="24"/>
        <v>45076</v>
      </c>
      <c r="P269" s="41">
        <f t="shared" si="25"/>
        <v>45101</v>
      </c>
      <c r="Q269" s="64" t="s">
        <v>64</v>
      </c>
      <c r="R269" s="65" t="s">
        <v>57</v>
      </c>
    </row>
    <row r="270" spans="1:19">
      <c r="A270" t="s">
        <v>570</v>
      </c>
      <c r="B270" s="21">
        <v>45091</v>
      </c>
      <c r="C270" s="31" t="s">
        <v>103</v>
      </c>
      <c r="D270" s="6">
        <v>4</v>
      </c>
      <c r="H270">
        <v>22</v>
      </c>
      <c r="I270">
        <v>25</v>
      </c>
      <c r="J270" s="7">
        <v>26</v>
      </c>
      <c r="K270" s="24">
        <v>15</v>
      </c>
      <c r="L270" s="24">
        <v>16</v>
      </c>
      <c r="M270" s="7">
        <v>17</v>
      </c>
      <c r="N270" s="39">
        <f>ROUND((K270+L270+M270)/3,0)</f>
        <v>16</v>
      </c>
      <c r="O270" s="40">
        <f t="shared" si="24"/>
        <v>45076</v>
      </c>
      <c r="P270" s="41">
        <f t="shared" si="25"/>
        <v>45101</v>
      </c>
      <c r="Q270" s="64" t="s">
        <v>96</v>
      </c>
      <c r="R270" s="65" t="s">
        <v>71</v>
      </c>
      <c r="S270" s="70" t="s">
        <v>624</v>
      </c>
    </row>
    <row r="271" spans="1:18">
      <c r="A271" t="s">
        <v>574</v>
      </c>
      <c r="B271" s="21">
        <v>45091</v>
      </c>
      <c r="C271" s="52" t="s">
        <v>489</v>
      </c>
      <c r="D271" s="6">
        <v>5</v>
      </c>
      <c r="H271">
        <v>26</v>
      </c>
      <c r="I271">
        <v>22</v>
      </c>
      <c r="J271" s="7">
        <v>27</v>
      </c>
      <c r="K271" s="24">
        <v>17</v>
      </c>
      <c r="L271" s="24">
        <v>15</v>
      </c>
      <c r="M271" s="7">
        <v>17</v>
      </c>
      <c r="N271" s="39">
        <f>ROUND((K271+L271+M271)/3,0)</f>
        <v>16</v>
      </c>
      <c r="O271" s="40">
        <f t="shared" si="24"/>
        <v>45076</v>
      </c>
      <c r="P271" s="41">
        <f t="shared" si="25"/>
        <v>45101</v>
      </c>
      <c r="Q271" s="64" t="s">
        <v>513</v>
      </c>
      <c r="R271" s="65" t="s">
        <v>71</v>
      </c>
    </row>
    <row r="272" spans="1:18">
      <c r="A272" t="s">
        <v>576</v>
      </c>
      <c r="B272" s="21">
        <v>45091</v>
      </c>
      <c r="C272" s="31" t="s">
        <v>529</v>
      </c>
      <c r="D272" s="6">
        <v>2</v>
      </c>
      <c r="H272">
        <v>22</v>
      </c>
      <c r="I272">
        <v>27</v>
      </c>
      <c r="K272" s="24">
        <v>15</v>
      </c>
      <c r="L272" s="24">
        <v>17</v>
      </c>
      <c r="N272" s="39">
        <f>ROUND((K272+L272)/2,0)</f>
        <v>16</v>
      </c>
      <c r="O272" s="40">
        <f t="shared" si="24"/>
        <v>45076</v>
      </c>
      <c r="P272" s="41">
        <f t="shared" si="25"/>
        <v>45101</v>
      </c>
      <c r="Q272" s="64" t="s">
        <v>70</v>
      </c>
      <c r="R272" s="65" t="s">
        <v>71</v>
      </c>
    </row>
    <row r="273" spans="1:18">
      <c r="A273" t="s">
        <v>580</v>
      </c>
      <c r="B273" s="21">
        <v>45091</v>
      </c>
      <c r="C273" s="31" t="s">
        <v>529</v>
      </c>
      <c r="D273" s="6">
        <v>4</v>
      </c>
      <c r="H273">
        <v>25</v>
      </c>
      <c r="I273">
        <v>25</v>
      </c>
      <c r="J273" s="7">
        <v>27</v>
      </c>
      <c r="K273" s="24">
        <v>16</v>
      </c>
      <c r="L273" s="24">
        <v>16</v>
      </c>
      <c r="M273" s="7">
        <v>17</v>
      </c>
      <c r="N273" s="39">
        <f>ROUND((K273+L273+M273)/3,0)</f>
        <v>16</v>
      </c>
      <c r="O273" s="40">
        <f t="shared" si="24"/>
        <v>45076</v>
      </c>
      <c r="P273" s="41">
        <f t="shared" si="25"/>
        <v>45101</v>
      </c>
      <c r="Q273" s="64" t="s">
        <v>409</v>
      </c>
      <c r="R273" s="65" t="s">
        <v>71</v>
      </c>
    </row>
    <row r="274" spans="1:18">
      <c r="A274" t="s">
        <v>586</v>
      </c>
      <c r="B274" s="21">
        <v>45092</v>
      </c>
      <c r="C274" s="52" t="s">
        <v>231</v>
      </c>
      <c r="D274" s="6">
        <v>3</v>
      </c>
      <c r="H274">
        <v>27</v>
      </c>
      <c r="I274">
        <v>29</v>
      </c>
      <c r="J274" s="7">
        <v>27</v>
      </c>
      <c r="K274" s="24">
        <v>17</v>
      </c>
      <c r="L274" s="24">
        <v>18</v>
      </c>
      <c r="M274" s="7">
        <v>17</v>
      </c>
      <c r="N274" s="39">
        <f>ROUND((K274+L274+M274)/3,0)</f>
        <v>17</v>
      </c>
      <c r="O274" s="40">
        <f t="shared" si="24"/>
        <v>45076</v>
      </c>
      <c r="P274" s="41">
        <f t="shared" si="25"/>
        <v>45101</v>
      </c>
      <c r="Q274" s="64" t="s">
        <v>247</v>
      </c>
      <c r="R274" s="65" t="s">
        <v>57</v>
      </c>
    </row>
    <row r="275" spans="1:19">
      <c r="A275" t="s">
        <v>594</v>
      </c>
      <c r="B275" s="21">
        <v>45092</v>
      </c>
      <c r="C275" s="52" t="s">
        <v>231</v>
      </c>
      <c r="D275" s="6">
        <v>5</v>
      </c>
      <c r="H275">
        <v>30</v>
      </c>
      <c r="I275">
        <v>32</v>
      </c>
      <c r="J275" s="7">
        <v>35</v>
      </c>
      <c r="K275" s="24">
        <v>19</v>
      </c>
      <c r="L275" s="24">
        <v>12</v>
      </c>
      <c r="M275" s="7">
        <v>21</v>
      </c>
      <c r="N275" s="39">
        <f>ROUND((K275+L275+M275)/3,0)</f>
        <v>17</v>
      </c>
      <c r="O275" s="40">
        <f t="shared" si="24"/>
        <v>45076</v>
      </c>
      <c r="P275" s="41">
        <f t="shared" si="25"/>
        <v>45101</v>
      </c>
      <c r="Q275" s="64" t="s">
        <v>278</v>
      </c>
      <c r="R275" s="65" t="s">
        <v>57</v>
      </c>
      <c r="S275" s="70" t="s">
        <v>633</v>
      </c>
    </row>
    <row r="276" spans="1:18">
      <c r="A276" t="s">
        <v>601</v>
      </c>
      <c r="B276" s="21">
        <v>45092</v>
      </c>
      <c r="C276" s="31" t="s">
        <v>356</v>
      </c>
      <c r="D276" s="6">
        <v>4</v>
      </c>
      <c r="H276">
        <v>26</v>
      </c>
      <c r="I276">
        <v>25</v>
      </c>
      <c r="J276" s="7">
        <v>27</v>
      </c>
      <c r="K276" s="24">
        <v>17</v>
      </c>
      <c r="L276" s="24">
        <v>16</v>
      </c>
      <c r="M276" s="7">
        <v>17</v>
      </c>
      <c r="N276" s="39">
        <f>ROUND((K276+L276+M276)/3,0)</f>
        <v>17</v>
      </c>
      <c r="O276" s="40">
        <f t="shared" si="24"/>
        <v>45076</v>
      </c>
      <c r="P276" s="41">
        <f t="shared" si="25"/>
        <v>45101</v>
      </c>
      <c r="Q276" s="64" t="s">
        <v>130</v>
      </c>
      <c r="R276" s="65" t="s">
        <v>57</v>
      </c>
    </row>
    <row r="277" spans="1:18">
      <c r="A277" t="s">
        <v>605</v>
      </c>
      <c r="B277" s="21">
        <v>45092</v>
      </c>
      <c r="C277" s="31" t="s">
        <v>356</v>
      </c>
      <c r="D277" s="6">
        <v>4</v>
      </c>
      <c r="H277" s="24">
        <v>32</v>
      </c>
      <c r="I277" s="24">
        <v>34</v>
      </c>
      <c r="J277" s="7">
        <v>33</v>
      </c>
      <c r="K277" s="24">
        <v>19</v>
      </c>
      <c r="L277" s="24">
        <v>16</v>
      </c>
      <c r="M277" s="7">
        <v>16</v>
      </c>
      <c r="N277" s="39">
        <f>ROUND((K277+L277+M277)/3,0)</f>
        <v>17</v>
      </c>
      <c r="O277" s="40">
        <f t="shared" si="24"/>
        <v>45076</v>
      </c>
      <c r="P277" s="41">
        <f t="shared" si="25"/>
        <v>45101</v>
      </c>
      <c r="Q277" s="64" t="s">
        <v>96</v>
      </c>
      <c r="R277" s="65" t="s">
        <v>67</v>
      </c>
    </row>
    <row r="278" spans="1:18">
      <c r="A278" t="s">
        <v>612</v>
      </c>
      <c r="B278" s="21">
        <v>45088</v>
      </c>
      <c r="C278" s="22" t="s">
        <v>55</v>
      </c>
      <c r="D278" s="6">
        <v>2</v>
      </c>
      <c r="E278">
        <v>90</v>
      </c>
      <c r="I278">
        <v>17</v>
      </c>
      <c r="K278" s="24">
        <v>10</v>
      </c>
      <c r="L278" s="24">
        <v>13</v>
      </c>
      <c r="N278" s="39">
        <f>ROUND((K278+L278)/2,0)</f>
        <v>12</v>
      </c>
      <c r="O278" s="40">
        <f t="shared" si="24"/>
        <v>45077</v>
      </c>
      <c r="P278" s="41">
        <f t="shared" si="25"/>
        <v>45102</v>
      </c>
      <c r="Q278" s="64" t="s">
        <v>80</v>
      </c>
      <c r="R278" s="65" t="s">
        <v>57</v>
      </c>
    </row>
    <row r="279" spans="1:19">
      <c r="A279" t="s">
        <v>65</v>
      </c>
      <c r="B279" s="21">
        <v>45089</v>
      </c>
      <c r="C279" s="31" t="s">
        <v>305</v>
      </c>
      <c r="D279" s="6">
        <v>5</v>
      </c>
      <c r="H279">
        <v>17</v>
      </c>
      <c r="I279">
        <v>20</v>
      </c>
      <c r="J279" s="7" t="s">
        <v>42</v>
      </c>
      <c r="K279" s="24">
        <v>13</v>
      </c>
      <c r="L279" s="24">
        <v>14</v>
      </c>
      <c r="M279" s="7">
        <v>11</v>
      </c>
      <c r="N279" s="39">
        <f t="shared" ref="N279:N285" si="27">ROUND((K279+L279+M279)/3,0)</f>
        <v>13</v>
      </c>
      <c r="O279" s="40">
        <f t="shared" si="24"/>
        <v>45077</v>
      </c>
      <c r="P279" s="41">
        <f t="shared" si="25"/>
        <v>45102</v>
      </c>
      <c r="Q279" s="64" t="s">
        <v>307</v>
      </c>
      <c r="R279" s="65" t="s">
        <v>67</v>
      </c>
      <c r="S279" s="71" t="s">
        <v>639</v>
      </c>
    </row>
    <row r="280" spans="1:18">
      <c r="A280" t="s">
        <v>92</v>
      </c>
      <c r="B280" s="21">
        <v>45091</v>
      </c>
      <c r="C280" s="52" t="s">
        <v>161</v>
      </c>
      <c r="D280" s="6">
        <v>4</v>
      </c>
      <c r="H280">
        <v>20</v>
      </c>
      <c r="I280">
        <v>21</v>
      </c>
      <c r="J280" s="7">
        <v>21</v>
      </c>
      <c r="K280" s="24">
        <v>14</v>
      </c>
      <c r="L280" s="24">
        <v>15</v>
      </c>
      <c r="M280" s="7">
        <v>15</v>
      </c>
      <c r="N280" s="39">
        <f t="shared" si="27"/>
        <v>15</v>
      </c>
      <c r="O280" s="40">
        <f t="shared" si="24"/>
        <v>45077</v>
      </c>
      <c r="P280" s="41">
        <f t="shared" si="25"/>
        <v>45102</v>
      </c>
      <c r="Q280" s="64" t="s">
        <v>96</v>
      </c>
      <c r="R280" s="65" t="s">
        <v>71</v>
      </c>
    </row>
    <row r="281" spans="1:18">
      <c r="A281" t="s">
        <v>106</v>
      </c>
      <c r="B281" s="21">
        <v>45092</v>
      </c>
      <c r="C281" s="52" t="s">
        <v>231</v>
      </c>
      <c r="D281" s="6">
        <v>4</v>
      </c>
      <c r="H281">
        <v>28</v>
      </c>
      <c r="I281">
        <v>24</v>
      </c>
      <c r="J281" s="7">
        <v>22</v>
      </c>
      <c r="K281" s="24">
        <v>18</v>
      </c>
      <c r="L281" s="24">
        <v>16</v>
      </c>
      <c r="M281" s="7">
        <v>15</v>
      </c>
      <c r="N281" s="39">
        <f t="shared" si="27"/>
        <v>16</v>
      </c>
      <c r="O281" s="40">
        <f t="shared" si="24"/>
        <v>45077</v>
      </c>
      <c r="P281" s="41">
        <f t="shared" si="25"/>
        <v>45102</v>
      </c>
      <c r="Q281" s="64" t="s">
        <v>141</v>
      </c>
      <c r="R281" s="65" t="s">
        <v>57</v>
      </c>
    </row>
    <row r="282" spans="1:18">
      <c r="A282" t="s">
        <v>120</v>
      </c>
      <c r="B282" s="21">
        <v>45092</v>
      </c>
      <c r="C282" s="52" t="s">
        <v>231</v>
      </c>
      <c r="D282" s="6">
        <v>4</v>
      </c>
      <c r="H282">
        <v>24</v>
      </c>
      <c r="I282">
        <v>25</v>
      </c>
      <c r="J282" s="7">
        <v>27</v>
      </c>
      <c r="K282" s="24">
        <v>16</v>
      </c>
      <c r="L282" s="24">
        <v>16</v>
      </c>
      <c r="M282" s="7">
        <v>17</v>
      </c>
      <c r="N282" s="39">
        <f t="shared" si="27"/>
        <v>16</v>
      </c>
      <c r="O282" s="40">
        <f t="shared" si="24"/>
        <v>45077</v>
      </c>
      <c r="P282" s="41">
        <f t="shared" si="25"/>
        <v>45102</v>
      </c>
      <c r="Q282" s="64" t="s">
        <v>261</v>
      </c>
      <c r="R282" s="65" t="s">
        <v>71</v>
      </c>
    </row>
    <row r="283" spans="1:18">
      <c r="A283" t="s">
        <v>125</v>
      </c>
      <c r="B283" s="21">
        <v>45092</v>
      </c>
      <c r="C283" s="31" t="s">
        <v>356</v>
      </c>
      <c r="D283" s="6">
        <v>4</v>
      </c>
      <c r="H283">
        <v>25</v>
      </c>
      <c r="I283">
        <v>25</v>
      </c>
      <c r="J283" s="7">
        <v>25</v>
      </c>
      <c r="K283" s="24">
        <v>16</v>
      </c>
      <c r="L283" s="24">
        <v>16</v>
      </c>
      <c r="M283" s="7">
        <v>16</v>
      </c>
      <c r="N283" s="39">
        <f t="shared" si="27"/>
        <v>16</v>
      </c>
      <c r="O283" s="40">
        <f t="shared" si="24"/>
        <v>45077</v>
      </c>
      <c r="P283" s="41">
        <f t="shared" si="25"/>
        <v>45102</v>
      </c>
      <c r="Q283" s="64" t="s">
        <v>261</v>
      </c>
      <c r="R283" s="65" t="s">
        <v>71</v>
      </c>
    </row>
    <row r="284" spans="1:18">
      <c r="A284" t="s">
        <v>131</v>
      </c>
      <c r="B284" s="21">
        <v>45092</v>
      </c>
      <c r="C284" s="31" t="s">
        <v>356</v>
      </c>
      <c r="D284" s="6">
        <v>5</v>
      </c>
      <c r="H284">
        <v>28</v>
      </c>
      <c r="I284">
        <v>24</v>
      </c>
      <c r="J284" s="7">
        <v>22</v>
      </c>
      <c r="K284" s="24">
        <v>18</v>
      </c>
      <c r="L284" s="24">
        <v>16</v>
      </c>
      <c r="M284" s="7">
        <v>15</v>
      </c>
      <c r="N284" s="39">
        <f t="shared" si="27"/>
        <v>16</v>
      </c>
      <c r="O284" s="40">
        <f t="shared" si="24"/>
        <v>45077</v>
      </c>
      <c r="P284" s="41">
        <f t="shared" si="25"/>
        <v>45102</v>
      </c>
      <c r="Q284" s="64" t="s">
        <v>155</v>
      </c>
      <c r="R284" s="65" t="s">
        <v>71</v>
      </c>
    </row>
    <row r="285" spans="1:18">
      <c r="A285" t="s">
        <v>145</v>
      </c>
      <c r="B285" s="21">
        <v>45091</v>
      </c>
      <c r="C285" s="52" t="s">
        <v>161</v>
      </c>
      <c r="D285" s="6">
        <v>3</v>
      </c>
      <c r="H285">
        <v>24</v>
      </c>
      <c r="I285" t="s">
        <v>42</v>
      </c>
      <c r="J285" s="7">
        <v>25</v>
      </c>
      <c r="K285" s="24">
        <v>16</v>
      </c>
      <c r="L285" s="24">
        <v>11</v>
      </c>
      <c r="M285" s="7">
        <v>16</v>
      </c>
      <c r="N285" s="39">
        <f t="shared" si="27"/>
        <v>14</v>
      </c>
      <c r="O285" s="40">
        <f t="shared" si="24"/>
        <v>45078</v>
      </c>
      <c r="P285" s="41">
        <f t="shared" si="25"/>
        <v>45103</v>
      </c>
      <c r="Q285" s="64" t="s">
        <v>188</v>
      </c>
      <c r="R285" s="65" t="s">
        <v>71</v>
      </c>
    </row>
    <row r="286" spans="1:18">
      <c r="A286" t="s">
        <v>163</v>
      </c>
      <c r="B286" s="21">
        <v>45092</v>
      </c>
      <c r="C286" s="31" t="s">
        <v>356</v>
      </c>
      <c r="D286" s="6">
        <v>2</v>
      </c>
      <c r="H286" t="s">
        <v>42</v>
      </c>
      <c r="I286">
        <v>28</v>
      </c>
      <c r="K286" s="24">
        <v>11</v>
      </c>
      <c r="L286" s="24">
        <v>18</v>
      </c>
      <c r="N286" s="39">
        <f>ROUND((K286+L286)/2,0)</f>
        <v>15</v>
      </c>
      <c r="O286" s="40">
        <f t="shared" si="24"/>
        <v>45078</v>
      </c>
      <c r="P286" s="41">
        <f t="shared" si="25"/>
        <v>45103</v>
      </c>
      <c r="Q286" s="64" t="s">
        <v>136</v>
      </c>
      <c r="R286" s="65" t="s">
        <v>57</v>
      </c>
    </row>
    <row r="287" spans="1:18">
      <c r="A287" t="s">
        <v>197</v>
      </c>
      <c r="B287" s="21">
        <v>45092</v>
      </c>
      <c r="C287" s="31" t="s">
        <v>356</v>
      </c>
      <c r="D287" s="6">
        <v>2</v>
      </c>
      <c r="H287">
        <v>20</v>
      </c>
      <c r="I287">
        <v>22</v>
      </c>
      <c r="K287" s="24">
        <v>14</v>
      </c>
      <c r="L287" s="24">
        <v>15</v>
      </c>
      <c r="N287" s="39">
        <f>ROUND((K287+L287)/2,0)</f>
        <v>15</v>
      </c>
      <c r="O287" s="40">
        <f t="shared" si="24"/>
        <v>45078</v>
      </c>
      <c r="P287" s="41">
        <f t="shared" si="25"/>
        <v>45103</v>
      </c>
      <c r="Q287" s="64" t="s">
        <v>73</v>
      </c>
      <c r="R287" s="65" t="s">
        <v>57</v>
      </c>
    </row>
    <row r="288" spans="1:18">
      <c r="A288" t="s">
        <v>215</v>
      </c>
      <c r="B288" s="21">
        <v>45088</v>
      </c>
      <c r="C288" s="25" t="s">
        <v>55</v>
      </c>
      <c r="D288" s="6">
        <v>4</v>
      </c>
      <c r="E288">
        <v>80</v>
      </c>
      <c r="F288">
        <v>90</v>
      </c>
      <c r="G288" s="7" t="s">
        <v>42</v>
      </c>
      <c r="K288" s="24">
        <v>9</v>
      </c>
      <c r="L288" s="24">
        <v>10</v>
      </c>
      <c r="M288" s="7">
        <v>11</v>
      </c>
      <c r="N288" s="39">
        <f>ROUND((K288+L288+M288)/3,0)</f>
        <v>10</v>
      </c>
      <c r="O288" s="40">
        <f t="shared" si="24"/>
        <v>45079</v>
      </c>
      <c r="P288" s="41">
        <f t="shared" si="25"/>
        <v>45104</v>
      </c>
      <c r="Q288" s="64" t="s">
        <v>70</v>
      </c>
      <c r="R288" s="65" t="s">
        <v>71</v>
      </c>
    </row>
    <row r="289" spans="1:19">
      <c r="A289" t="s">
        <v>229</v>
      </c>
      <c r="B289" s="21">
        <v>45088</v>
      </c>
      <c r="C289" s="31" t="s">
        <v>555</v>
      </c>
      <c r="D289" s="6">
        <v>5</v>
      </c>
      <c r="E289" t="s">
        <v>42</v>
      </c>
      <c r="F289">
        <v>90</v>
      </c>
      <c r="G289" s="7">
        <v>90</v>
      </c>
      <c r="K289" s="24">
        <v>11</v>
      </c>
      <c r="L289" s="24">
        <v>10</v>
      </c>
      <c r="M289" s="7">
        <v>10</v>
      </c>
      <c r="N289" s="39">
        <f>ROUND((K289+L289+M289)/3,0)</f>
        <v>10</v>
      </c>
      <c r="O289" s="40">
        <f t="shared" si="24"/>
        <v>45079</v>
      </c>
      <c r="P289" s="41">
        <f t="shared" si="25"/>
        <v>45104</v>
      </c>
      <c r="Q289" s="64" t="s">
        <v>337</v>
      </c>
      <c r="R289" s="65" t="s">
        <v>57</v>
      </c>
      <c r="S289" s="71" t="s">
        <v>639</v>
      </c>
    </row>
    <row r="290" spans="1:18">
      <c r="A290" t="s">
        <v>230</v>
      </c>
      <c r="B290" s="21">
        <v>45089</v>
      </c>
      <c r="C290" s="31" t="s">
        <v>305</v>
      </c>
      <c r="D290" s="6">
        <v>4</v>
      </c>
      <c r="E290" t="s">
        <v>42</v>
      </c>
      <c r="F290" t="s">
        <v>42</v>
      </c>
      <c r="H290">
        <v>12</v>
      </c>
      <c r="K290" s="24">
        <v>11</v>
      </c>
      <c r="L290" s="24">
        <v>11</v>
      </c>
      <c r="M290" s="7">
        <v>12</v>
      </c>
      <c r="N290" s="39">
        <f>ROUND((K290+L290+M290)/3,0)</f>
        <v>11</v>
      </c>
      <c r="O290" s="40">
        <f t="shared" si="24"/>
        <v>45079</v>
      </c>
      <c r="P290" s="41">
        <f t="shared" si="25"/>
        <v>45104</v>
      </c>
      <c r="Q290" s="64" t="s">
        <v>307</v>
      </c>
      <c r="R290" s="65" t="s">
        <v>71</v>
      </c>
    </row>
    <row r="291" spans="1:18">
      <c r="A291" t="s">
        <v>232</v>
      </c>
      <c r="B291" s="21">
        <v>45089</v>
      </c>
      <c r="C291" s="31" t="s">
        <v>344</v>
      </c>
      <c r="D291" s="6">
        <v>2</v>
      </c>
      <c r="E291">
        <v>90</v>
      </c>
      <c r="F291" t="s">
        <v>42</v>
      </c>
      <c r="K291" s="24">
        <v>10</v>
      </c>
      <c r="L291" s="24">
        <v>11</v>
      </c>
      <c r="N291" s="39">
        <f>ROUND((K291+L291)/2,0)</f>
        <v>11</v>
      </c>
      <c r="O291" s="40">
        <f t="shared" si="24"/>
        <v>45079</v>
      </c>
      <c r="P291" s="41">
        <f t="shared" si="25"/>
        <v>45104</v>
      </c>
      <c r="Q291" s="64" t="s">
        <v>141</v>
      </c>
      <c r="R291" s="65" t="s">
        <v>57</v>
      </c>
    </row>
    <row r="292" spans="1:18">
      <c r="A292" t="s">
        <v>233</v>
      </c>
      <c r="B292" s="21">
        <v>45091</v>
      </c>
      <c r="C292" s="31" t="s">
        <v>529</v>
      </c>
      <c r="D292" s="6">
        <v>5</v>
      </c>
      <c r="E292">
        <v>90</v>
      </c>
      <c r="H292">
        <v>26</v>
      </c>
      <c r="I292">
        <v>21</v>
      </c>
      <c r="K292" s="24">
        <v>10</v>
      </c>
      <c r="L292" s="24">
        <v>15</v>
      </c>
      <c r="M292" s="7">
        <v>15</v>
      </c>
      <c r="N292" s="39">
        <f>ROUND((K292+L292+M292)/3,0)</f>
        <v>13</v>
      </c>
      <c r="O292" s="40">
        <f t="shared" si="24"/>
        <v>45079</v>
      </c>
      <c r="P292" s="41">
        <f t="shared" si="25"/>
        <v>45104</v>
      </c>
      <c r="Q292" s="64" t="s">
        <v>537</v>
      </c>
      <c r="R292" s="65" t="s">
        <v>57</v>
      </c>
    </row>
    <row r="293" spans="1:19">
      <c r="A293" t="s">
        <v>234</v>
      </c>
      <c r="B293" s="21">
        <v>45091</v>
      </c>
      <c r="C293" s="66" t="s">
        <v>582</v>
      </c>
      <c r="D293" s="6">
        <v>4</v>
      </c>
      <c r="H293">
        <v>17</v>
      </c>
      <c r="I293">
        <v>16</v>
      </c>
      <c r="J293" s="7">
        <v>15</v>
      </c>
      <c r="K293" s="24">
        <v>13</v>
      </c>
      <c r="L293" s="24">
        <v>13</v>
      </c>
      <c r="M293" s="7">
        <v>13</v>
      </c>
      <c r="N293" s="8">
        <f>ROUND((K293+L293+M293)/3,0)</f>
        <v>13</v>
      </c>
      <c r="O293" s="40">
        <f t="shared" si="24"/>
        <v>45079</v>
      </c>
      <c r="P293" s="41">
        <f t="shared" si="25"/>
        <v>45104</v>
      </c>
      <c r="Q293" s="64" t="s">
        <v>583</v>
      </c>
      <c r="R293" s="65" t="s">
        <v>67</v>
      </c>
      <c r="S293" s="71" t="s">
        <v>639</v>
      </c>
    </row>
    <row r="294" spans="1:19">
      <c r="A294" t="s">
        <v>236</v>
      </c>
      <c r="B294" s="21">
        <v>45092</v>
      </c>
      <c r="C294" s="31" t="s">
        <v>356</v>
      </c>
      <c r="D294" s="6">
        <v>4</v>
      </c>
      <c r="H294">
        <v>17</v>
      </c>
      <c r="I294">
        <v>18</v>
      </c>
      <c r="J294" s="7">
        <v>19</v>
      </c>
      <c r="K294" s="24">
        <v>13</v>
      </c>
      <c r="L294" s="24">
        <v>14</v>
      </c>
      <c r="M294" s="7">
        <v>14</v>
      </c>
      <c r="N294" s="39">
        <f>ROUND((K294+L294+M294)/3,0)</f>
        <v>14</v>
      </c>
      <c r="O294" s="40">
        <f t="shared" si="24"/>
        <v>45079</v>
      </c>
      <c r="P294" s="41">
        <f t="shared" si="25"/>
        <v>45104</v>
      </c>
      <c r="Q294" s="64" t="s">
        <v>130</v>
      </c>
      <c r="R294" s="65" t="s">
        <v>57</v>
      </c>
      <c r="S294" s="71" t="s">
        <v>639</v>
      </c>
    </row>
    <row r="295" spans="1:18">
      <c r="A295" t="s">
        <v>241</v>
      </c>
      <c r="B295" s="21">
        <v>45088</v>
      </c>
      <c r="C295" s="31" t="s">
        <v>222</v>
      </c>
      <c r="D295" s="6">
        <v>5</v>
      </c>
      <c r="E295">
        <v>45</v>
      </c>
      <c r="F295">
        <v>90</v>
      </c>
      <c r="G295" s="7">
        <v>60</v>
      </c>
      <c r="H295" t="s">
        <v>42</v>
      </c>
      <c r="K295" s="24">
        <v>6</v>
      </c>
      <c r="L295" s="24">
        <v>10</v>
      </c>
      <c r="M295" s="7">
        <v>7</v>
      </c>
      <c r="N295" s="39">
        <f>ROUND((K295+L295+M295+11)/4,0)</f>
        <v>9</v>
      </c>
      <c r="O295" s="40">
        <f t="shared" si="24"/>
        <v>45080</v>
      </c>
      <c r="P295" s="41">
        <f t="shared" si="25"/>
        <v>45105</v>
      </c>
      <c r="Q295" s="64" t="s">
        <v>83</v>
      </c>
      <c r="R295" s="65" t="s">
        <v>57</v>
      </c>
    </row>
    <row r="296" spans="1:19">
      <c r="A296" t="s">
        <v>251</v>
      </c>
      <c r="B296" s="21">
        <v>45089</v>
      </c>
      <c r="C296" s="31" t="s">
        <v>305</v>
      </c>
      <c r="D296" s="6">
        <v>6</v>
      </c>
      <c r="E296">
        <v>90</v>
      </c>
      <c r="F296">
        <v>90</v>
      </c>
      <c r="G296" s="7">
        <v>90</v>
      </c>
      <c r="K296" s="24">
        <v>10</v>
      </c>
      <c r="L296" s="24">
        <v>10</v>
      </c>
      <c r="M296" s="7">
        <v>10</v>
      </c>
      <c r="N296" s="39">
        <f t="shared" ref="N296:N322" si="28">ROUND((K296+L296+M296)/3,0)</f>
        <v>10</v>
      </c>
      <c r="O296" s="40">
        <f t="shared" si="24"/>
        <v>45080</v>
      </c>
      <c r="P296" s="41">
        <f t="shared" si="25"/>
        <v>45105</v>
      </c>
      <c r="Q296" s="78" t="s">
        <v>311</v>
      </c>
      <c r="R296" s="65" t="s">
        <v>67</v>
      </c>
      <c r="S296" s="77"/>
    </row>
    <row r="297" spans="1:18">
      <c r="A297" t="s">
        <v>257</v>
      </c>
      <c r="B297" s="21">
        <v>45089</v>
      </c>
      <c r="C297" s="31" t="s">
        <v>305</v>
      </c>
      <c r="D297" s="6">
        <v>4</v>
      </c>
      <c r="E297">
        <v>90</v>
      </c>
      <c r="F297" t="s">
        <v>42</v>
      </c>
      <c r="G297" s="7">
        <v>90</v>
      </c>
      <c r="K297" s="24">
        <v>10</v>
      </c>
      <c r="L297" s="24">
        <v>11</v>
      </c>
      <c r="M297" s="7">
        <v>10</v>
      </c>
      <c r="N297" s="39">
        <f t="shared" si="28"/>
        <v>10</v>
      </c>
      <c r="O297" s="40">
        <f t="shared" si="24"/>
        <v>45080</v>
      </c>
      <c r="P297" s="41">
        <f t="shared" si="25"/>
        <v>45105</v>
      </c>
      <c r="Q297" s="64" t="s">
        <v>88</v>
      </c>
      <c r="R297" s="65" t="s">
        <v>71</v>
      </c>
    </row>
    <row r="298" spans="1:18">
      <c r="A298" t="s">
        <v>262</v>
      </c>
      <c r="B298" s="21">
        <v>45089</v>
      </c>
      <c r="C298" s="31" t="s">
        <v>305</v>
      </c>
      <c r="D298" s="6">
        <v>5</v>
      </c>
      <c r="E298">
        <v>90</v>
      </c>
      <c r="F298">
        <v>90</v>
      </c>
      <c r="G298" s="7">
        <v>90</v>
      </c>
      <c r="K298" s="24">
        <v>10</v>
      </c>
      <c r="L298" s="24">
        <v>10</v>
      </c>
      <c r="M298" s="7">
        <v>10</v>
      </c>
      <c r="N298" s="39">
        <f t="shared" si="28"/>
        <v>10</v>
      </c>
      <c r="O298" s="40">
        <f t="shared" si="24"/>
        <v>45080</v>
      </c>
      <c r="P298" s="41">
        <f t="shared" si="25"/>
        <v>45105</v>
      </c>
      <c r="Q298" s="64" t="s">
        <v>321</v>
      </c>
      <c r="R298" s="65" t="s">
        <v>67</v>
      </c>
    </row>
    <row r="299" spans="1:18">
      <c r="A299" t="s">
        <v>275</v>
      </c>
      <c r="B299" s="21">
        <v>45089</v>
      </c>
      <c r="C299" s="31" t="s">
        <v>344</v>
      </c>
      <c r="D299" s="6">
        <v>4</v>
      </c>
      <c r="E299">
        <v>90</v>
      </c>
      <c r="F299">
        <v>90</v>
      </c>
      <c r="G299" s="7">
        <v>90</v>
      </c>
      <c r="K299" s="24">
        <v>10</v>
      </c>
      <c r="L299" s="24">
        <v>10</v>
      </c>
      <c r="M299" s="7">
        <v>10</v>
      </c>
      <c r="N299" s="39">
        <f t="shared" si="28"/>
        <v>10</v>
      </c>
      <c r="O299" s="40">
        <f t="shared" si="24"/>
        <v>45080</v>
      </c>
      <c r="P299" s="41">
        <f t="shared" si="25"/>
        <v>45105</v>
      </c>
      <c r="Q299" s="64" t="s">
        <v>141</v>
      </c>
      <c r="R299" s="65" t="s">
        <v>71</v>
      </c>
    </row>
    <row r="300" spans="1:18">
      <c r="A300" t="s">
        <v>303</v>
      </c>
      <c r="B300" s="21">
        <v>45091</v>
      </c>
      <c r="C300" s="52" t="s">
        <v>161</v>
      </c>
      <c r="D300" s="6">
        <v>5</v>
      </c>
      <c r="E300">
        <v>90</v>
      </c>
      <c r="F300" t="s">
        <v>42</v>
      </c>
      <c r="J300" s="7">
        <v>20</v>
      </c>
      <c r="K300" s="24">
        <v>10</v>
      </c>
      <c r="L300" s="24">
        <v>11</v>
      </c>
      <c r="M300" s="7">
        <v>14</v>
      </c>
      <c r="N300" s="39">
        <f t="shared" si="28"/>
        <v>12</v>
      </c>
      <c r="O300" s="40">
        <f t="shared" si="24"/>
        <v>45080</v>
      </c>
      <c r="P300" s="41">
        <f t="shared" si="25"/>
        <v>45105</v>
      </c>
      <c r="Q300" s="64" t="s">
        <v>211</v>
      </c>
      <c r="R300" s="65" t="s">
        <v>57</v>
      </c>
    </row>
    <row r="301" ht="28.8" spans="1:19">
      <c r="A301" t="s">
        <v>331</v>
      </c>
      <c r="B301" s="21">
        <v>45091</v>
      </c>
      <c r="C301" s="52" t="s">
        <v>489</v>
      </c>
      <c r="D301" s="6">
        <v>5</v>
      </c>
      <c r="E301" t="s">
        <v>42</v>
      </c>
      <c r="F301" t="s">
        <v>42</v>
      </c>
      <c r="J301" s="7">
        <v>18</v>
      </c>
      <c r="K301" s="24">
        <v>11</v>
      </c>
      <c r="L301" s="24">
        <v>11</v>
      </c>
      <c r="M301" s="7">
        <v>14</v>
      </c>
      <c r="N301" s="39">
        <f t="shared" si="28"/>
        <v>12</v>
      </c>
      <c r="O301" s="40">
        <f t="shared" si="24"/>
        <v>45080</v>
      </c>
      <c r="P301" s="41">
        <f t="shared" si="25"/>
        <v>45105</v>
      </c>
      <c r="Q301" s="81" t="s">
        <v>493</v>
      </c>
      <c r="R301" s="65" t="s">
        <v>67</v>
      </c>
      <c r="S301" s="79" t="s">
        <v>633</v>
      </c>
    </row>
    <row r="302" spans="1:18">
      <c r="A302" t="s">
        <v>333</v>
      </c>
      <c r="B302" s="21">
        <v>45091</v>
      </c>
      <c r="C302" s="52" t="s">
        <v>489</v>
      </c>
      <c r="D302" s="6">
        <v>5</v>
      </c>
      <c r="E302" t="s">
        <v>42</v>
      </c>
      <c r="F302" t="s">
        <v>42</v>
      </c>
      <c r="J302" s="7">
        <v>15</v>
      </c>
      <c r="K302" s="24">
        <v>11</v>
      </c>
      <c r="L302" s="24">
        <v>11</v>
      </c>
      <c r="M302" s="7">
        <v>13</v>
      </c>
      <c r="N302" s="39">
        <f t="shared" si="28"/>
        <v>12</v>
      </c>
      <c r="O302" s="40">
        <f t="shared" si="24"/>
        <v>45080</v>
      </c>
      <c r="P302" s="41">
        <f t="shared" si="25"/>
        <v>45105</v>
      </c>
      <c r="Q302" s="64" t="s">
        <v>80</v>
      </c>
      <c r="R302" s="65" t="s">
        <v>67</v>
      </c>
    </row>
    <row r="303" spans="1:18">
      <c r="A303" t="s">
        <v>334</v>
      </c>
      <c r="B303" s="21">
        <v>45091</v>
      </c>
      <c r="C303" s="52" t="s">
        <v>489</v>
      </c>
      <c r="D303" s="6">
        <v>4</v>
      </c>
      <c r="E303">
        <v>90</v>
      </c>
      <c r="F303">
        <v>90</v>
      </c>
      <c r="J303" s="7">
        <v>25</v>
      </c>
      <c r="K303" s="24">
        <v>10</v>
      </c>
      <c r="L303" s="24">
        <v>10</v>
      </c>
      <c r="M303" s="7">
        <v>16</v>
      </c>
      <c r="N303" s="39">
        <f t="shared" si="28"/>
        <v>12</v>
      </c>
      <c r="O303" s="40">
        <f t="shared" si="24"/>
        <v>45080</v>
      </c>
      <c r="P303" s="41">
        <f t="shared" si="25"/>
        <v>45105</v>
      </c>
      <c r="Q303" s="64" t="s">
        <v>121</v>
      </c>
      <c r="R303" s="65" t="s">
        <v>71</v>
      </c>
    </row>
    <row r="304" spans="1:18">
      <c r="A304" t="s">
        <v>335</v>
      </c>
      <c r="B304" s="21">
        <v>45088</v>
      </c>
      <c r="C304" s="52" t="s">
        <v>523</v>
      </c>
      <c r="D304" s="6">
        <v>4</v>
      </c>
      <c r="H304" t="s">
        <v>39</v>
      </c>
      <c r="K304" s="24">
        <v>24</v>
      </c>
      <c r="L304" s="24"/>
      <c r="N304" s="39">
        <f t="shared" si="28"/>
        <v>8</v>
      </c>
      <c r="O304" s="40">
        <f t="shared" si="24"/>
        <v>45081</v>
      </c>
      <c r="P304" s="41">
        <f t="shared" si="25"/>
        <v>45106</v>
      </c>
      <c r="Q304" s="64" t="s">
        <v>109</v>
      </c>
      <c r="R304" s="65" t="s">
        <v>71</v>
      </c>
    </row>
    <row r="305" spans="1:18">
      <c r="A305" t="s">
        <v>358</v>
      </c>
      <c r="B305" s="21">
        <v>45091</v>
      </c>
      <c r="C305" s="31" t="s">
        <v>103</v>
      </c>
      <c r="D305" s="6">
        <v>4</v>
      </c>
      <c r="E305">
        <v>90</v>
      </c>
      <c r="F305" t="s">
        <v>42</v>
      </c>
      <c r="G305" s="7" t="s">
        <v>42</v>
      </c>
      <c r="K305" s="24">
        <v>10</v>
      </c>
      <c r="L305" s="24">
        <v>11</v>
      </c>
      <c r="M305" s="7">
        <v>11</v>
      </c>
      <c r="N305" s="39">
        <f t="shared" si="28"/>
        <v>11</v>
      </c>
      <c r="O305" s="40">
        <f t="shared" si="24"/>
        <v>45081</v>
      </c>
      <c r="P305" s="41">
        <f t="shared" si="25"/>
        <v>45106</v>
      </c>
      <c r="Q305" s="64" t="s">
        <v>109</v>
      </c>
      <c r="R305" s="65" t="s">
        <v>57</v>
      </c>
    </row>
    <row r="306" spans="1:18">
      <c r="A306" t="s">
        <v>368</v>
      </c>
      <c r="B306" s="21">
        <v>45092</v>
      </c>
      <c r="C306" s="52" t="s">
        <v>231</v>
      </c>
      <c r="D306" s="6">
        <v>4</v>
      </c>
      <c r="E306" t="s">
        <v>42</v>
      </c>
      <c r="F306">
        <v>90</v>
      </c>
      <c r="J306" s="7">
        <v>20</v>
      </c>
      <c r="K306" s="24">
        <v>11</v>
      </c>
      <c r="L306" s="24">
        <v>10</v>
      </c>
      <c r="M306" s="7">
        <v>14</v>
      </c>
      <c r="N306" s="39">
        <f t="shared" si="28"/>
        <v>12</v>
      </c>
      <c r="O306" s="40">
        <f t="shared" si="24"/>
        <v>45081</v>
      </c>
      <c r="P306" s="41">
        <f t="shared" si="25"/>
        <v>45106</v>
      </c>
      <c r="Q306" s="64" t="s">
        <v>176</v>
      </c>
      <c r="R306" s="65" t="s">
        <v>71</v>
      </c>
    </row>
    <row r="307" spans="1:18">
      <c r="A307" t="s">
        <v>378</v>
      </c>
      <c r="B307" s="21">
        <v>45092</v>
      </c>
      <c r="C307" s="52" t="s">
        <v>231</v>
      </c>
      <c r="D307" s="6">
        <v>3</v>
      </c>
      <c r="E307">
        <v>90</v>
      </c>
      <c r="G307" s="7" t="s">
        <v>42</v>
      </c>
      <c r="I307">
        <v>20</v>
      </c>
      <c r="K307" s="24">
        <v>10</v>
      </c>
      <c r="L307" s="24">
        <v>11</v>
      </c>
      <c r="M307" s="7">
        <v>14</v>
      </c>
      <c r="N307" s="39">
        <f t="shared" si="28"/>
        <v>12</v>
      </c>
      <c r="O307" s="40">
        <f t="shared" si="24"/>
        <v>45081</v>
      </c>
      <c r="P307" s="41">
        <f t="shared" si="25"/>
        <v>45106</v>
      </c>
      <c r="Q307" s="64" t="s">
        <v>269</v>
      </c>
      <c r="R307" s="65" t="s">
        <v>57</v>
      </c>
    </row>
    <row r="308" spans="1:18">
      <c r="A308" t="s">
        <v>381</v>
      </c>
      <c r="B308" s="21">
        <v>45092</v>
      </c>
      <c r="C308" s="31" t="s">
        <v>356</v>
      </c>
      <c r="D308" s="6">
        <v>3</v>
      </c>
      <c r="H308">
        <v>20</v>
      </c>
      <c r="I308" t="s">
        <v>42</v>
      </c>
      <c r="J308" s="7" t="s">
        <v>42</v>
      </c>
      <c r="K308" s="24">
        <v>14</v>
      </c>
      <c r="L308" s="24">
        <v>11</v>
      </c>
      <c r="M308" s="7">
        <v>11</v>
      </c>
      <c r="N308" s="39">
        <f t="shared" si="28"/>
        <v>12</v>
      </c>
      <c r="O308" s="40">
        <f t="shared" si="24"/>
        <v>45081</v>
      </c>
      <c r="P308" s="41">
        <f t="shared" si="25"/>
        <v>45106</v>
      </c>
      <c r="Q308" s="64" t="s">
        <v>112</v>
      </c>
      <c r="R308" s="65" t="s">
        <v>71</v>
      </c>
    </row>
    <row r="309" spans="1:18">
      <c r="A309" t="s">
        <v>421</v>
      </c>
      <c r="B309" s="21">
        <v>45088</v>
      </c>
      <c r="C309" s="25" t="s">
        <v>55</v>
      </c>
      <c r="D309" s="6">
        <v>5</v>
      </c>
      <c r="E309">
        <v>60</v>
      </c>
      <c r="F309">
        <v>60</v>
      </c>
      <c r="G309" s="7">
        <v>60</v>
      </c>
      <c r="K309" s="24">
        <v>7</v>
      </c>
      <c r="L309" s="24">
        <v>7</v>
      </c>
      <c r="M309" s="7">
        <v>7</v>
      </c>
      <c r="N309" s="39">
        <f t="shared" si="28"/>
        <v>7</v>
      </c>
      <c r="O309" s="40">
        <f t="shared" si="24"/>
        <v>45082</v>
      </c>
      <c r="P309" s="41">
        <f t="shared" si="25"/>
        <v>45107</v>
      </c>
      <c r="Q309" s="64" t="s">
        <v>64</v>
      </c>
      <c r="R309" s="65" t="s">
        <v>57</v>
      </c>
    </row>
    <row r="310" spans="1:18">
      <c r="A310" t="s">
        <v>514</v>
      </c>
      <c r="B310" s="21">
        <v>45088</v>
      </c>
      <c r="C310" s="31" t="s">
        <v>575</v>
      </c>
      <c r="D310" s="6">
        <v>4</v>
      </c>
      <c r="E310">
        <v>45</v>
      </c>
      <c r="F310">
        <v>60</v>
      </c>
      <c r="G310" s="7">
        <v>70</v>
      </c>
      <c r="K310" s="24">
        <v>6</v>
      </c>
      <c r="L310" s="24">
        <v>7</v>
      </c>
      <c r="M310" s="7">
        <v>8</v>
      </c>
      <c r="N310" s="39">
        <f t="shared" si="28"/>
        <v>7</v>
      </c>
      <c r="O310" s="40">
        <f t="shared" si="24"/>
        <v>45082</v>
      </c>
      <c r="P310" s="41">
        <f t="shared" si="25"/>
        <v>45107</v>
      </c>
      <c r="Q310" s="64" t="s">
        <v>532</v>
      </c>
      <c r="R310" s="65" t="s">
        <v>57</v>
      </c>
    </row>
    <row r="311" spans="1:18">
      <c r="A311" t="s">
        <v>533</v>
      </c>
      <c r="B311" s="21">
        <v>45091</v>
      </c>
      <c r="C311" s="31" t="s">
        <v>103</v>
      </c>
      <c r="D311" s="6">
        <v>5</v>
      </c>
      <c r="E311">
        <v>90</v>
      </c>
      <c r="F311">
        <v>90</v>
      </c>
      <c r="G311" s="7">
        <v>90</v>
      </c>
      <c r="K311" s="24">
        <v>10</v>
      </c>
      <c r="L311" s="24">
        <v>10</v>
      </c>
      <c r="M311" s="7">
        <v>10</v>
      </c>
      <c r="N311" s="39">
        <f t="shared" si="28"/>
        <v>10</v>
      </c>
      <c r="O311" s="40">
        <f t="shared" si="24"/>
        <v>45082</v>
      </c>
      <c r="P311" s="41">
        <f t="shared" si="25"/>
        <v>45107</v>
      </c>
      <c r="Q311" s="64" t="s">
        <v>144</v>
      </c>
      <c r="R311" s="65" t="s">
        <v>71</v>
      </c>
    </row>
    <row r="312" spans="1:18">
      <c r="A312" t="s">
        <v>547</v>
      </c>
      <c r="B312" s="21">
        <v>45091</v>
      </c>
      <c r="C312" s="52" t="s">
        <v>161</v>
      </c>
      <c r="D312" s="6">
        <v>4</v>
      </c>
      <c r="E312">
        <v>90</v>
      </c>
      <c r="F312">
        <v>90</v>
      </c>
      <c r="G312" s="7">
        <v>90</v>
      </c>
      <c r="K312" s="24">
        <v>10</v>
      </c>
      <c r="L312" s="24">
        <v>10</v>
      </c>
      <c r="M312" s="7">
        <v>10</v>
      </c>
      <c r="N312" s="39">
        <f t="shared" si="28"/>
        <v>10</v>
      </c>
      <c r="O312" s="40">
        <f t="shared" si="24"/>
        <v>45082</v>
      </c>
      <c r="P312" s="41">
        <f t="shared" si="25"/>
        <v>45107</v>
      </c>
      <c r="Q312" s="64" t="s">
        <v>73</v>
      </c>
      <c r="R312" s="65" t="s">
        <v>57</v>
      </c>
    </row>
    <row r="313" spans="1:18">
      <c r="A313" t="s">
        <v>557</v>
      </c>
      <c r="B313" s="21">
        <v>45091</v>
      </c>
      <c r="C313" s="52" t="s">
        <v>161</v>
      </c>
      <c r="D313" s="6">
        <v>5</v>
      </c>
      <c r="E313">
        <v>90</v>
      </c>
      <c r="F313">
        <v>90</v>
      </c>
      <c r="G313" s="7">
        <v>90</v>
      </c>
      <c r="K313" s="24">
        <v>10</v>
      </c>
      <c r="L313" s="24">
        <v>10</v>
      </c>
      <c r="M313" s="7">
        <v>10</v>
      </c>
      <c r="N313" s="39">
        <f t="shared" si="28"/>
        <v>10</v>
      </c>
      <c r="O313" s="40">
        <f t="shared" si="24"/>
        <v>45082</v>
      </c>
      <c r="P313" s="41">
        <f t="shared" si="25"/>
        <v>45107</v>
      </c>
      <c r="Q313" s="64" t="s">
        <v>207</v>
      </c>
      <c r="R313" s="65" t="s">
        <v>57</v>
      </c>
    </row>
    <row r="314" spans="1:18">
      <c r="A314" t="s">
        <v>558</v>
      </c>
      <c r="B314" s="21">
        <v>45091</v>
      </c>
      <c r="C314" s="52" t="s">
        <v>489</v>
      </c>
      <c r="D314" s="6">
        <v>3</v>
      </c>
      <c r="E314" t="s">
        <v>42</v>
      </c>
      <c r="F314">
        <v>90</v>
      </c>
      <c r="G314" s="7">
        <v>90</v>
      </c>
      <c r="K314" s="24">
        <v>11</v>
      </c>
      <c r="L314" s="24">
        <v>10</v>
      </c>
      <c r="M314" s="7">
        <v>10</v>
      </c>
      <c r="N314" s="39">
        <f t="shared" si="28"/>
        <v>10</v>
      </c>
      <c r="O314" s="40">
        <f t="shared" si="24"/>
        <v>45082</v>
      </c>
      <c r="P314" s="41">
        <f t="shared" si="25"/>
        <v>45107</v>
      </c>
      <c r="Q314" s="64" t="s">
        <v>491</v>
      </c>
      <c r="R314" s="65" t="s">
        <v>57</v>
      </c>
    </row>
    <row r="315" spans="1:18">
      <c r="A315" t="s">
        <v>565</v>
      </c>
      <c r="B315" s="21">
        <v>45091</v>
      </c>
      <c r="C315" s="52" t="s">
        <v>489</v>
      </c>
      <c r="D315" s="6">
        <v>5</v>
      </c>
      <c r="E315">
        <v>90</v>
      </c>
      <c r="F315">
        <v>90</v>
      </c>
      <c r="G315" s="7">
        <v>90</v>
      </c>
      <c r="K315" s="24">
        <v>10</v>
      </c>
      <c r="L315" s="24">
        <v>10</v>
      </c>
      <c r="M315" s="7">
        <v>10</v>
      </c>
      <c r="N315" s="39">
        <f t="shared" si="28"/>
        <v>10</v>
      </c>
      <c r="O315" s="40">
        <f t="shared" si="24"/>
        <v>45082</v>
      </c>
      <c r="P315" s="41">
        <f t="shared" si="25"/>
        <v>45107</v>
      </c>
      <c r="Q315" s="64" t="s">
        <v>88</v>
      </c>
      <c r="R315" s="65" t="s">
        <v>71</v>
      </c>
    </row>
    <row r="316" spans="1:18">
      <c r="A316" t="s">
        <v>566</v>
      </c>
      <c r="B316" s="21">
        <v>45092</v>
      </c>
      <c r="C316" s="52" t="s">
        <v>390</v>
      </c>
      <c r="D316" s="6">
        <v>3</v>
      </c>
      <c r="E316">
        <v>90</v>
      </c>
      <c r="F316">
        <v>90</v>
      </c>
      <c r="J316" s="7">
        <v>16</v>
      </c>
      <c r="K316" s="24">
        <v>10</v>
      </c>
      <c r="L316" s="24">
        <v>10</v>
      </c>
      <c r="M316" s="7">
        <v>13</v>
      </c>
      <c r="N316" s="39">
        <f t="shared" si="28"/>
        <v>11</v>
      </c>
      <c r="O316" s="40">
        <f t="shared" si="24"/>
        <v>45082</v>
      </c>
      <c r="P316" s="41">
        <f t="shared" si="25"/>
        <v>45107</v>
      </c>
      <c r="Q316" s="64" t="s">
        <v>128</v>
      </c>
      <c r="R316" s="65" t="s">
        <v>71</v>
      </c>
    </row>
    <row r="317" spans="1:19">
      <c r="A317" t="s">
        <v>595</v>
      </c>
      <c r="B317" s="21">
        <v>45089</v>
      </c>
      <c r="C317" s="31" t="s">
        <v>305</v>
      </c>
      <c r="D317" s="6">
        <v>3</v>
      </c>
      <c r="E317">
        <v>20</v>
      </c>
      <c r="F317">
        <v>90</v>
      </c>
      <c r="G317" s="7">
        <v>90</v>
      </c>
      <c r="K317" s="24">
        <v>2</v>
      </c>
      <c r="L317" s="24">
        <v>10</v>
      </c>
      <c r="M317" s="7">
        <v>10</v>
      </c>
      <c r="N317" s="39">
        <f t="shared" si="28"/>
        <v>7</v>
      </c>
      <c r="O317" s="40">
        <f t="shared" si="24"/>
        <v>45083</v>
      </c>
      <c r="P317" s="41">
        <f t="shared" si="25"/>
        <v>45108</v>
      </c>
      <c r="Q317" s="64" t="s">
        <v>235</v>
      </c>
      <c r="R317" s="65" t="s">
        <v>71</v>
      </c>
      <c r="S317" s="70" t="s">
        <v>635</v>
      </c>
    </row>
    <row r="318" spans="1:18">
      <c r="A318" t="s">
        <v>607</v>
      </c>
      <c r="B318" s="21">
        <v>45091</v>
      </c>
      <c r="C318" s="52" t="s">
        <v>161</v>
      </c>
      <c r="D318" s="6">
        <v>5</v>
      </c>
      <c r="E318">
        <v>90</v>
      </c>
      <c r="F318">
        <v>60</v>
      </c>
      <c r="G318" s="7">
        <v>90</v>
      </c>
      <c r="K318" s="24">
        <v>10</v>
      </c>
      <c r="L318" s="24">
        <v>7</v>
      </c>
      <c r="M318" s="7">
        <v>10</v>
      </c>
      <c r="N318" s="39">
        <f t="shared" si="28"/>
        <v>9</v>
      </c>
      <c r="O318" s="40">
        <f t="shared" si="24"/>
        <v>45083</v>
      </c>
      <c r="P318" s="41">
        <f t="shared" si="25"/>
        <v>45108</v>
      </c>
      <c r="Q318" s="64" t="s">
        <v>88</v>
      </c>
      <c r="R318" s="65" t="s">
        <v>71</v>
      </c>
    </row>
    <row r="319" spans="1:18">
      <c r="A319" t="s">
        <v>611</v>
      </c>
      <c r="B319" s="21">
        <v>45091</v>
      </c>
      <c r="C319" s="31" t="s">
        <v>529</v>
      </c>
      <c r="D319" s="6">
        <v>4</v>
      </c>
      <c r="E319">
        <v>80</v>
      </c>
      <c r="F319">
        <v>90</v>
      </c>
      <c r="G319" s="7">
        <v>70</v>
      </c>
      <c r="K319" s="24">
        <v>9</v>
      </c>
      <c r="L319" s="24">
        <v>10</v>
      </c>
      <c r="M319" s="7">
        <v>8</v>
      </c>
      <c r="N319" s="39">
        <f t="shared" si="28"/>
        <v>9</v>
      </c>
      <c r="O319" s="40">
        <f t="shared" si="24"/>
        <v>45083</v>
      </c>
      <c r="P319" s="41">
        <f t="shared" si="25"/>
        <v>45108</v>
      </c>
      <c r="Q319" s="64" t="s">
        <v>198</v>
      </c>
      <c r="R319" s="65" t="s">
        <v>57</v>
      </c>
    </row>
    <row r="320" spans="1:18">
      <c r="A320" t="s">
        <v>614</v>
      </c>
      <c r="B320" s="21">
        <v>45092</v>
      </c>
      <c r="C320" s="52" t="s">
        <v>231</v>
      </c>
      <c r="D320" s="6">
        <v>5</v>
      </c>
      <c r="E320">
        <v>90</v>
      </c>
      <c r="F320">
        <v>90</v>
      </c>
      <c r="G320" s="7">
        <v>90</v>
      </c>
      <c r="K320" s="24">
        <v>10</v>
      </c>
      <c r="L320" s="24">
        <v>10</v>
      </c>
      <c r="M320" s="7">
        <v>10</v>
      </c>
      <c r="N320" s="39">
        <f t="shared" si="28"/>
        <v>10</v>
      </c>
      <c r="O320" s="40">
        <f t="shared" si="24"/>
        <v>45083</v>
      </c>
      <c r="P320" s="41">
        <f t="shared" si="25"/>
        <v>45108</v>
      </c>
      <c r="Q320" s="64" t="s">
        <v>83</v>
      </c>
      <c r="R320" s="65" t="s">
        <v>57</v>
      </c>
    </row>
    <row r="321" spans="1:18">
      <c r="A321" t="s">
        <v>615</v>
      </c>
      <c r="B321" s="21">
        <v>45092</v>
      </c>
      <c r="C321" s="52" t="s">
        <v>231</v>
      </c>
      <c r="D321" s="6">
        <v>4</v>
      </c>
      <c r="E321" t="s">
        <v>42</v>
      </c>
      <c r="F321">
        <v>90</v>
      </c>
      <c r="G321" s="7">
        <v>90</v>
      </c>
      <c r="K321" s="24">
        <v>11</v>
      </c>
      <c r="L321" s="24">
        <v>10</v>
      </c>
      <c r="M321" s="7">
        <v>10</v>
      </c>
      <c r="N321" s="39">
        <f t="shared" si="28"/>
        <v>10</v>
      </c>
      <c r="O321" s="40">
        <f t="shared" si="24"/>
        <v>45083</v>
      </c>
      <c r="P321" s="41">
        <f t="shared" si="25"/>
        <v>45108</v>
      </c>
      <c r="Q321" s="64" t="s">
        <v>136</v>
      </c>
      <c r="R321" s="65" t="s">
        <v>57</v>
      </c>
    </row>
    <row r="322" spans="1:20">
      <c r="A322" t="s">
        <v>618</v>
      </c>
      <c r="B322" s="21">
        <v>45092</v>
      </c>
      <c r="C322" s="52" t="s">
        <v>231</v>
      </c>
      <c r="D322" s="6">
        <v>5</v>
      </c>
      <c r="E322">
        <v>90</v>
      </c>
      <c r="F322">
        <v>90</v>
      </c>
      <c r="G322" s="7">
        <v>90</v>
      </c>
      <c r="K322" s="24">
        <v>10</v>
      </c>
      <c r="L322" s="24">
        <v>10</v>
      </c>
      <c r="M322" s="7">
        <v>10</v>
      </c>
      <c r="N322" s="39">
        <f t="shared" si="28"/>
        <v>10</v>
      </c>
      <c r="O322" s="40">
        <f t="shared" ref="O322:O359" si="29">B322-N322+1</f>
        <v>45083</v>
      </c>
      <c r="P322" s="41">
        <f t="shared" ref="P322:P359" si="30">O322+25</f>
        <v>45108</v>
      </c>
      <c r="Q322" s="64" t="s">
        <v>56</v>
      </c>
      <c r="R322" s="65" t="s">
        <v>57</v>
      </c>
      <c r="T322" s="94"/>
    </row>
    <row r="323" spans="1:18">
      <c r="A323" t="s">
        <v>110</v>
      </c>
      <c r="B323" s="21">
        <v>45092</v>
      </c>
      <c r="C323" s="52" t="s">
        <v>231</v>
      </c>
      <c r="D323" s="6">
        <v>1</v>
      </c>
      <c r="E323">
        <v>90</v>
      </c>
      <c r="K323" s="24">
        <v>10</v>
      </c>
      <c r="L323" s="24"/>
      <c r="N323" s="39">
        <v>10</v>
      </c>
      <c r="O323" s="40">
        <f t="shared" si="29"/>
        <v>45083</v>
      </c>
      <c r="P323" s="41">
        <f t="shared" si="30"/>
        <v>45108</v>
      </c>
      <c r="Q323" s="64" t="s">
        <v>290</v>
      </c>
      <c r="R323" s="65" t="s">
        <v>71</v>
      </c>
    </row>
    <row r="324" spans="1:18">
      <c r="A324" t="s">
        <v>164</v>
      </c>
      <c r="B324" s="21">
        <v>45092</v>
      </c>
      <c r="C324" s="31" t="s">
        <v>356</v>
      </c>
      <c r="D324" s="6">
        <v>4</v>
      </c>
      <c r="E324">
        <v>90</v>
      </c>
      <c r="F324">
        <v>90</v>
      </c>
      <c r="G324" s="7">
        <v>90</v>
      </c>
      <c r="K324" s="24">
        <v>10</v>
      </c>
      <c r="L324" s="24">
        <v>10</v>
      </c>
      <c r="M324" s="7">
        <v>10</v>
      </c>
      <c r="N324" s="39">
        <f>ROUND((K324+L324+M324)/3,0)</f>
        <v>10</v>
      </c>
      <c r="O324" s="40">
        <f t="shared" si="29"/>
        <v>45083</v>
      </c>
      <c r="P324" s="41">
        <f t="shared" si="30"/>
        <v>45108</v>
      </c>
      <c r="Q324" s="64" t="s">
        <v>386</v>
      </c>
      <c r="R324" s="65" t="s">
        <v>57</v>
      </c>
    </row>
    <row r="325" spans="1:18">
      <c r="A325" t="s">
        <v>200</v>
      </c>
      <c r="B325" s="21">
        <v>45092</v>
      </c>
      <c r="C325" s="52" t="s">
        <v>390</v>
      </c>
      <c r="D325" s="6">
        <v>3</v>
      </c>
      <c r="E325">
        <v>90</v>
      </c>
      <c r="F325">
        <v>90</v>
      </c>
      <c r="G325" s="7">
        <v>90</v>
      </c>
      <c r="K325" s="24">
        <v>10</v>
      </c>
      <c r="L325" s="24">
        <v>10</v>
      </c>
      <c r="M325" s="7">
        <v>10</v>
      </c>
      <c r="N325" s="39">
        <f>ROUND((K325+L325+M325)/3,0)</f>
        <v>10</v>
      </c>
      <c r="O325" s="40">
        <f t="shared" si="29"/>
        <v>45083</v>
      </c>
      <c r="P325" s="41">
        <f t="shared" si="30"/>
        <v>45108</v>
      </c>
      <c r="Q325" s="64" t="s">
        <v>73</v>
      </c>
      <c r="R325" s="65" t="s">
        <v>71</v>
      </c>
    </row>
    <row r="326" spans="1:18">
      <c r="A326" t="s">
        <v>202</v>
      </c>
      <c r="B326" s="21">
        <v>45092</v>
      </c>
      <c r="C326" s="52" t="s">
        <v>390</v>
      </c>
      <c r="D326" s="6">
        <v>3</v>
      </c>
      <c r="E326">
        <v>90</v>
      </c>
      <c r="F326">
        <v>90</v>
      </c>
      <c r="G326" s="7">
        <v>90</v>
      </c>
      <c r="K326" s="24">
        <v>10</v>
      </c>
      <c r="L326" s="24">
        <v>10</v>
      </c>
      <c r="M326" s="7">
        <v>10</v>
      </c>
      <c r="N326" s="39">
        <f>ROUND((K326+L326+M326)/3,0)</f>
        <v>10</v>
      </c>
      <c r="O326" s="40">
        <f t="shared" si="29"/>
        <v>45083</v>
      </c>
      <c r="P326" s="41">
        <f t="shared" si="30"/>
        <v>45108</v>
      </c>
      <c r="Q326" s="64" t="s">
        <v>73</v>
      </c>
      <c r="R326" s="65" t="s">
        <v>57</v>
      </c>
    </row>
    <row r="327" spans="1:18">
      <c r="A327" t="s">
        <v>304</v>
      </c>
      <c r="B327" s="21">
        <v>45089</v>
      </c>
      <c r="C327" s="31" t="s">
        <v>344</v>
      </c>
      <c r="D327" s="6">
        <v>5</v>
      </c>
      <c r="E327">
        <v>45</v>
      </c>
      <c r="F327">
        <v>45</v>
      </c>
      <c r="G327" s="7">
        <v>45</v>
      </c>
      <c r="H327" t="s">
        <v>352</v>
      </c>
      <c r="K327" s="24">
        <v>6</v>
      </c>
      <c r="L327" s="24">
        <v>6</v>
      </c>
      <c r="M327" s="7">
        <v>6</v>
      </c>
      <c r="N327" s="39">
        <f>ROUND((K327+L327+M327)/3,0)</f>
        <v>6</v>
      </c>
      <c r="O327" s="40">
        <f t="shared" si="29"/>
        <v>45084</v>
      </c>
      <c r="P327" s="41">
        <f t="shared" si="30"/>
        <v>45109</v>
      </c>
      <c r="Q327" s="64" t="s">
        <v>73</v>
      </c>
      <c r="R327" s="65" t="s">
        <v>71</v>
      </c>
    </row>
    <row r="328" spans="1:18">
      <c r="A328" t="s">
        <v>572</v>
      </c>
      <c r="B328" s="21">
        <v>45091</v>
      </c>
      <c r="C328" s="31" t="s">
        <v>103</v>
      </c>
      <c r="D328" s="6">
        <v>2</v>
      </c>
      <c r="E328">
        <v>75</v>
      </c>
      <c r="F328">
        <v>75</v>
      </c>
      <c r="K328" s="24">
        <v>8</v>
      </c>
      <c r="L328" s="24">
        <v>8</v>
      </c>
      <c r="N328" s="39">
        <f>ROUND((K328+L328)/2,0)</f>
        <v>8</v>
      </c>
      <c r="O328" s="40">
        <f t="shared" si="29"/>
        <v>45084</v>
      </c>
      <c r="P328" s="41">
        <f t="shared" si="30"/>
        <v>45109</v>
      </c>
      <c r="Q328" s="64" t="s">
        <v>112</v>
      </c>
      <c r="R328" s="65" t="s">
        <v>71</v>
      </c>
    </row>
    <row r="329" spans="1:19">
      <c r="A329" t="s">
        <v>592</v>
      </c>
      <c r="B329" s="21">
        <v>45091</v>
      </c>
      <c r="C329" s="31" t="s">
        <v>103</v>
      </c>
      <c r="D329" s="6">
        <v>4</v>
      </c>
      <c r="E329">
        <v>60</v>
      </c>
      <c r="F329">
        <v>75</v>
      </c>
      <c r="G329" s="7">
        <v>75</v>
      </c>
      <c r="K329" s="24">
        <v>7</v>
      </c>
      <c r="L329" s="24">
        <v>8</v>
      </c>
      <c r="M329" s="7">
        <v>8</v>
      </c>
      <c r="N329" s="39">
        <f>ROUND((K329+L329+M329)/3,0)</f>
        <v>8</v>
      </c>
      <c r="O329" s="40">
        <f t="shared" si="29"/>
        <v>45084</v>
      </c>
      <c r="P329" s="41">
        <f t="shared" si="30"/>
        <v>45109</v>
      </c>
      <c r="Q329" s="73" t="s">
        <v>128</v>
      </c>
      <c r="R329" s="74" t="s">
        <v>71</v>
      </c>
      <c r="S329" s="72"/>
    </row>
    <row r="330" spans="1:20">
      <c r="A330" t="s">
        <v>598</v>
      </c>
      <c r="B330" s="21">
        <v>45091</v>
      </c>
      <c r="C330" s="31" t="s">
        <v>103</v>
      </c>
      <c r="D330" s="6">
        <v>3</v>
      </c>
      <c r="E330">
        <v>75</v>
      </c>
      <c r="F330">
        <v>75</v>
      </c>
      <c r="G330" s="7">
        <v>75</v>
      </c>
      <c r="K330" s="24">
        <v>8</v>
      </c>
      <c r="L330" s="24">
        <v>8</v>
      </c>
      <c r="M330" s="7">
        <v>8</v>
      </c>
      <c r="N330" s="39">
        <f>ROUND((K330+L330+M330)/3,0)</f>
        <v>8</v>
      </c>
      <c r="O330" s="40">
        <f t="shared" si="29"/>
        <v>45084</v>
      </c>
      <c r="P330" s="41">
        <f t="shared" si="30"/>
        <v>45109</v>
      </c>
      <c r="Q330" s="73" t="s">
        <v>130</v>
      </c>
      <c r="R330" s="74" t="s">
        <v>57</v>
      </c>
      <c r="S330" s="72"/>
      <c r="T330" t="s">
        <v>578</v>
      </c>
    </row>
    <row r="331" spans="1:18">
      <c r="A331" t="s">
        <v>610</v>
      </c>
      <c r="B331" s="21">
        <v>45091</v>
      </c>
      <c r="C331" s="52" t="s">
        <v>161</v>
      </c>
      <c r="D331" s="6">
        <v>4</v>
      </c>
      <c r="E331">
        <v>80</v>
      </c>
      <c r="F331">
        <v>60</v>
      </c>
      <c r="G331" s="7">
        <v>60</v>
      </c>
      <c r="K331" s="24">
        <v>9</v>
      </c>
      <c r="L331" s="24">
        <v>7</v>
      </c>
      <c r="M331" s="7">
        <v>7</v>
      </c>
      <c r="N331" s="39">
        <f>ROUND((K331+L331+M331)/3,0)</f>
        <v>8</v>
      </c>
      <c r="O331" s="40">
        <f t="shared" si="29"/>
        <v>45084</v>
      </c>
      <c r="P331" s="41">
        <f t="shared" si="30"/>
        <v>45109</v>
      </c>
      <c r="Q331" s="64" t="s">
        <v>88</v>
      </c>
      <c r="R331" s="65" t="s">
        <v>67</v>
      </c>
    </row>
    <row r="332" spans="1:19">
      <c r="A332" t="s">
        <v>118</v>
      </c>
      <c r="B332" s="21">
        <v>45091</v>
      </c>
      <c r="C332" s="52" t="s">
        <v>489</v>
      </c>
      <c r="D332" s="6">
        <v>2</v>
      </c>
      <c r="E332">
        <v>60</v>
      </c>
      <c r="F332">
        <v>80</v>
      </c>
      <c r="K332" s="24">
        <v>7</v>
      </c>
      <c r="L332" s="24">
        <v>9</v>
      </c>
      <c r="N332" s="39">
        <f>ROUND((K332+L332)/2,0)</f>
        <v>8</v>
      </c>
      <c r="O332" s="40">
        <f t="shared" si="29"/>
        <v>45084</v>
      </c>
      <c r="P332" s="41">
        <f t="shared" si="30"/>
        <v>45109</v>
      </c>
      <c r="Q332" s="64" t="s">
        <v>88</v>
      </c>
      <c r="R332" s="65" t="s">
        <v>71</v>
      </c>
      <c r="S332" s="71" t="s">
        <v>651</v>
      </c>
    </row>
    <row r="333" spans="1:18">
      <c r="A333" t="s">
        <v>122</v>
      </c>
      <c r="B333" s="21">
        <v>45092</v>
      </c>
      <c r="C333" s="52" t="s">
        <v>231</v>
      </c>
      <c r="D333" s="6">
        <v>3</v>
      </c>
      <c r="E333">
        <v>90</v>
      </c>
      <c r="F333">
        <v>60</v>
      </c>
      <c r="G333" s="7">
        <v>90</v>
      </c>
      <c r="K333" s="24">
        <v>10</v>
      </c>
      <c r="L333" s="24">
        <v>7</v>
      </c>
      <c r="M333" s="7">
        <v>10</v>
      </c>
      <c r="N333" s="39">
        <f t="shared" ref="N333:N338" si="31">ROUND((K333+L333+M333)/3,0)</f>
        <v>9</v>
      </c>
      <c r="O333" s="40">
        <f t="shared" si="29"/>
        <v>45084</v>
      </c>
      <c r="P333" s="41">
        <f t="shared" si="30"/>
        <v>45109</v>
      </c>
      <c r="Q333" s="64" t="s">
        <v>261</v>
      </c>
      <c r="R333" s="65" t="s">
        <v>71</v>
      </c>
    </row>
    <row r="334" spans="1:18">
      <c r="A334" t="s">
        <v>173</v>
      </c>
      <c r="B334" s="21">
        <v>45092</v>
      </c>
      <c r="C334" s="52" t="s">
        <v>390</v>
      </c>
      <c r="D334" s="6">
        <v>3</v>
      </c>
      <c r="E334">
        <v>75</v>
      </c>
      <c r="F334">
        <v>75</v>
      </c>
      <c r="G334" s="7">
        <v>90</v>
      </c>
      <c r="K334" s="24">
        <v>8</v>
      </c>
      <c r="L334" s="24">
        <v>8</v>
      </c>
      <c r="M334" s="7">
        <v>10</v>
      </c>
      <c r="N334" s="39">
        <f t="shared" si="31"/>
        <v>9</v>
      </c>
      <c r="O334" s="40">
        <f t="shared" si="29"/>
        <v>45084</v>
      </c>
      <c r="P334" s="41">
        <f t="shared" si="30"/>
        <v>45109</v>
      </c>
      <c r="Q334" s="64" t="s">
        <v>73</v>
      </c>
      <c r="R334" s="65" t="s">
        <v>71</v>
      </c>
    </row>
    <row r="335" spans="1:18">
      <c r="A335" t="s">
        <v>175</v>
      </c>
      <c r="B335" s="21">
        <v>45092</v>
      </c>
      <c r="C335" s="52" t="s">
        <v>231</v>
      </c>
      <c r="D335" s="6">
        <v>3</v>
      </c>
      <c r="E335">
        <v>75</v>
      </c>
      <c r="F335">
        <v>75</v>
      </c>
      <c r="G335" s="7">
        <v>75</v>
      </c>
      <c r="K335" s="24">
        <v>8</v>
      </c>
      <c r="L335" s="24">
        <v>8</v>
      </c>
      <c r="M335" s="7">
        <v>8</v>
      </c>
      <c r="N335" s="39">
        <f t="shared" si="31"/>
        <v>8</v>
      </c>
      <c r="O335" s="40">
        <f t="shared" si="29"/>
        <v>45085</v>
      </c>
      <c r="P335" s="41">
        <f t="shared" si="30"/>
        <v>45110</v>
      </c>
      <c r="Q335" s="64" t="s">
        <v>83</v>
      </c>
      <c r="R335" s="65" t="s">
        <v>57</v>
      </c>
    </row>
    <row r="336" spans="1:19">
      <c r="A336" t="s">
        <v>219</v>
      </c>
      <c r="B336" s="21">
        <v>45092</v>
      </c>
      <c r="C336" s="52" t="s">
        <v>231</v>
      </c>
      <c r="D336" s="6">
        <v>5</v>
      </c>
      <c r="E336">
        <v>60</v>
      </c>
      <c r="F336">
        <v>60</v>
      </c>
      <c r="G336" s="7">
        <v>90</v>
      </c>
      <c r="K336" s="24">
        <v>7</v>
      </c>
      <c r="L336" s="24">
        <v>7</v>
      </c>
      <c r="M336" s="7">
        <v>10</v>
      </c>
      <c r="N336" s="39">
        <f t="shared" si="31"/>
        <v>8</v>
      </c>
      <c r="O336" s="40">
        <f t="shared" si="29"/>
        <v>45085</v>
      </c>
      <c r="P336" s="41">
        <f t="shared" si="30"/>
        <v>45110</v>
      </c>
      <c r="Q336" s="64" t="s">
        <v>88</v>
      </c>
      <c r="R336" s="65" t="s">
        <v>71</v>
      </c>
      <c r="S336" s="71" t="s">
        <v>651</v>
      </c>
    </row>
    <row r="337" spans="1:18">
      <c r="A337" t="s">
        <v>252</v>
      </c>
      <c r="B337" s="21">
        <v>45092</v>
      </c>
      <c r="C337" s="52" t="s">
        <v>231</v>
      </c>
      <c r="D337" s="6">
        <v>4</v>
      </c>
      <c r="E337">
        <v>75</v>
      </c>
      <c r="F337">
        <v>75</v>
      </c>
      <c r="G337" s="7">
        <v>75</v>
      </c>
      <c r="K337" s="24">
        <v>8</v>
      </c>
      <c r="L337" s="24">
        <v>8</v>
      </c>
      <c r="M337" s="7">
        <v>8</v>
      </c>
      <c r="N337" s="39">
        <f t="shared" si="31"/>
        <v>8</v>
      </c>
      <c r="O337" s="40">
        <f t="shared" si="29"/>
        <v>45085</v>
      </c>
      <c r="P337" s="41">
        <f t="shared" si="30"/>
        <v>45110</v>
      </c>
      <c r="Q337" s="64" t="s">
        <v>226</v>
      </c>
      <c r="R337" s="65" t="s">
        <v>57</v>
      </c>
    </row>
    <row r="338" spans="1:18">
      <c r="A338" t="s">
        <v>264</v>
      </c>
      <c r="B338" s="21">
        <v>45092</v>
      </c>
      <c r="C338" s="31" t="s">
        <v>356</v>
      </c>
      <c r="D338" s="6">
        <v>4</v>
      </c>
      <c r="E338">
        <v>60</v>
      </c>
      <c r="F338">
        <v>75</v>
      </c>
      <c r="G338" s="7">
        <v>75</v>
      </c>
      <c r="K338" s="24">
        <v>7</v>
      </c>
      <c r="L338" s="24">
        <v>8</v>
      </c>
      <c r="M338" s="7">
        <v>8</v>
      </c>
      <c r="N338" s="39">
        <f t="shared" si="31"/>
        <v>8</v>
      </c>
      <c r="O338" s="40">
        <f t="shared" si="29"/>
        <v>45085</v>
      </c>
      <c r="P338" s="41">
        <f t="shared" si="30"/>
        <v>45110</v>
      </c>
      <c r="Q338" s="64" t="s">
        <v>207</v>
      </c>
      <c r="R338" s="65" t="s">
        <v>57</v>
      </c>
    </row>
    <row r="339" spans="1:18">
      <c r="A339" t="s">
        <v>287</v>
      </c>
      <c r="B339" s="21">
        <v>45091</v>
      </c>
      <c r="C339" s="52" t="s">
        <v>161</v>
      </c>
      <c r="D339" s="6">
        <v>1</v>
      </c>
      <c r="E339">
        <v>45</v>
      </c>
      <c r="K339" s="24">
        <v>6</v>
      </c>
      <c r="L339" s="24"/>
      <c r="N339" s="39">
        <v>6</v>
      </c>
      <c r="O339" s="40">
        <f t="shared" si="29"/>
        <v>45086</v>
      </c>
      <c r="P339" s="41">
        <f t="shared" si="30"/>
        <v>45111</v>
      </c>
      <c r="Q339" s="64" t="s">
        <v>169</v>
      </c>
      <c r="R339" s="65" t="s">
        <v>57</v>
      </c>
    </row>
    <row r="340" spans="1:18">
      <c r="A340" t="s">
        <v>317</v>
      </c>
      <c r="B340" s="21">
        <v>45091</v>
      </c>
      <c r="C340" s="52" t="s">
        <v>161</v>
      </c>
      <c r="D340" s="6">
        <v>4</v>
      </c>
      <c r="E340">
        <v>45</v>
      </c>
      <c r="F340">
        <v>45</v>
      </c>
      <c r="G340" s="7">
        <v>45</v>
      </c>
      <c r="K340" s="24">
        <v>6</v>
      </c>
      <c r="L340" s="24">
        <v>6</v>
      </c>
      <c r="M340" s="7">
        <v>6</v>
      </c>
      <c r="N340" s="39">
        <f t="shared" ref="N340:N356" si="32">ROUND((K340+L340+M340)/3,0)</f>
        <v>6</v>
      </c>
      <c r="O340" s="40">
        <f t="shared" si="29"/>
        <v>45086</v>
      </c>
      <c r="P340" s="41">
        <f t="shared" si="30"/>
        <v>45111</v>
      </c>
      <c r="Q340" s="64" t="s">
        <v>88</v>
      </c>
      <c r="R340" s="65" t="s">
        <v>57</v>
      </c>
    </row>
    <row r="341" spans="1:19">
      <c r="A341" t="s">
        <v>354</v>
      </c>
      <c r="B341" s="21">
        <v>45091</v>
      </c>
      <c r="C341" s="66" t="s">
        <v>582</v>
      </c>
      <c r="D341" s="6">
        <v>4</v>
      </c>
      <c r="E341">
        <v>45</v>
      </c>
      <c r="F341">
        <v>60</v>
      </c>
      <c r="G341" s="7">
        <v>45</v>
      </c>
      <c r="K341" s="24">
        <v>6</v>
      </c>
      <c r="L341" s="24">
        <v>7</v>
      </c>
      <c r="M341" s="7">
        <v>6</v>
      </c>
      <c r="N341" s="8">
        <f t="shared" si="32"/>
        <v>6</v>
      </c>
      <c r="O341" s="40">
        <f t="shared" si="29"/>
        <v>45086</v>
      </c>
      <c r="P341" s="41">
        <f t="shared" si="30"/>
        <v>45111</v>
      </c>
      <c r="Q341" s="64" t="s">
        <v>599</v>
      </c>
      <c r="R341" s="65" t="s">
        <v>71</v>
      </c>
      <c r="S341" s="71" t="s">
        <v>639</v>
      </c>
    </row>
    <row r="342" spans="1:18">
      <c r="A342" t="s">
        <v>370</v>
      </c>
      <c r="B342" s="21">
        <v>45092</v>
      </c>
      <c r="C342" s="52" t="s">
        <v>231</v>
      </c>
      <c r="D342" s="6">
        <v>3</v>
      </c>
      <c r="E342">
        <v>60</v>
      </c>
      <c r="F342">
        <v>60</v>
      </c>
      <c r="G342" s="7">
        <v>60</v>
      </c>
      <c r="K342" s="24">
        <v>7</v>
      </c>
      <c r="L342" s="24">
        <v>7</v>
      </c>
      <c r="M342" s="7">
        <v>7</v>
      </c>
      <c r="N342" s="39">
        <f t="shared" si="32"/>
        <v>7</v>
      </c>
      <c r="O342" s="40">
        <f t="shared" si="29"/>
        <v>45086</v>
      </c>
      <c r="P342" s="41">
        <f t="shared" si="30"/>
        <v>45111</v>
      </c>
      <c r="Q342" s="64" t="s">
        <v>88</v>
      </c>
      <c r="R342" s="65" t="s">
        <v>71</v>
      </c>
    </row>
    <row r="343" spans="1:19">
      <c r="A343" t="s">
        <v>377</v>
      </c>
      <c r="B343" s="21">
        <v>45092</v>
      </c>
      <c r="C343" s="52" t="s">
        <v>390</v>
      </c>
      <c r="D343" s="6">
        <v>4</v>
      </c>
      <c r="E343">
        <v>60</v>
      </c>
      <c r="F343">
        <v>60</v>
      </c>
      <c r="G343" s="7">
        <v>60</v>
      </c>
      <c r="K343" s="24">
        <v>7</v>
      </c>
      <c r="L343" s="24">
        <v>7</v>
      </c>
      <c r="M343" s="7">
        <v>7</v>
      </c>
      <c r="N343" s="39">
        <f t="shared" si="32"/>
        <v>7</v>
      </c>
      <c r="O343" s="40">
        <f t="shared" si="29"/>
        <v>45086</v>
      </c>
      <c r="P343" s="41">
        <f t="shared" si="30"/>
        <v>45111</v>
      </c>
      <c r="Q343" s="64" t="s">
        <v>96</v>
      </c>
      <c r="R343" s="65" t="s">
        <v>57</v>
      </c>
      <c r="S343" s="71" t="s">
        <v>639</v>
      </c>
    </row>
    <row r="344" spans="1:18">
      <c r="A344" t="s">
        <v>380</v>
      </c>
      <c r="B344" s="21">
        <v>45089</v>
      </c>
      <c r="C344" s="31" t="s">
        <v>344</v>
      </c>
      <c r="D344" s="6">
        <v>4</v>
      </c>
      <c r="E344">
        <v>10</v>
      </c>
      <c r="F344">
        <v>20</v>
      </c>
      <c r="G344" s="7">
        <v>45</v>
      </c>
      <c r="K344" s="24">
        <v>1</v>
      </c>
      <c r="L344" s="24">
        <v>2</v>
      </c>
      <c r="M344" s="7">
        <v>6</v>
      </c>
      <c r="N344" s="39">
        <f t="shared" si="32"/>
        <v>3</v>
      </c>
      <c r="O344" s="40">
        <f t="shared" si="29"/>
        <v>45087</v>
      </c>
      <c r="P344" s="41">
        <f t="shared" si="30"/>
        <v>45112</v>
      </c>
      <c r="Q344" s="64" t="s">
        <v>73</v>
      </c>
      <c r="R344" s="65" t="s">
        <v>71</v>
      </c>
    </row>
    <row r="345" spans="1:19">
      <c r="A345" t="s">
        <v>389</v>
      </c>
      <c r="B345" s="21">
        <v>45092</v>
      </c>
      <c r="C345" s="52" t="s">
        <v>231</v>
      </c>
      <c r="D345" s="6">
        <v>4</v>
      </c>
      <c r="E345">
        <v>60</v>
      </c>
      <c r="F345">
        <v>45</v>
      </c>
      <c r="G345" s="7">
        <v>45</v>
      </c>
      <c r="K345" s="24">
        <v>7</v>
      </c>
      <c r="L345" s="24">
        <v>6</v>
      </c>
      <c r="M345" s="7">
        <v>6</v>
      </c>
      <c r="N345" s="39">
        <f t="shared" si="32"/>
        <v>6</v>
      </c>
      <c r="O345" s="40">
        <f t="shared" si="29"/>
        <v>45087</v>
      </c>
      <c r="P345" s="41">
        <f t="shared" si="30"/>
        <v>45112</v>
      </c>
      <c r="Q345" s="64" t="s">
        <v>272</v>
      </c>
      <c r="R345" s="65" t="s">
        <v>57</v>
      </c>
      <c r="S345" s="71" t="s">
        <v>639</v>
      </c>
    </row>
    <row r="346" spans="1:19">
      <c r="A346" t="s">
        <v>424</v>
      </c>
      <c r="B346" s="21">
        <v>45092</v>
      </c>
      <c r="C346" s="52" t="s">
        <v>390</v>
      </c>
      <c r="D346" s="6">
        <v>4</v>
      </c>
      <c r="E346">
        <v>45</v>
      </c>
      <c r="F346">
        <v>45</v>
      </c>
      <c r="G346" s="7">
        <v>45</v>
      </c>
      <c r="K346" s="24">
        <v>6</v>
      </c>
      <c r="L346" s="24">
        <v>6</v>
      </c>
      <c r="M346" s="7">
        <v>6</v>
      </c>
      <c r="N346" s="39">
        <f t="shared" si="32"/>
        <v>6</v>
      </c>
      <c r="O346" s="40">
        <f t="shared" si="29"/>
        <v>45087</v>
      </c>
      <c r="P346" s="41">
        <f t="shared" si="30"/>
        <v>45112</v>
      </c>
      <c r="Q346" s="64" t="s">
        <v>88</v>
      </c>
      <c r="R346" s="65" t="s">
        <v>71</v>
      </c>
      <c r="S346" s="71" t="s">
        <v>639</v>
      </c>
    </row>
    <row r="347" spans="1:18">
      <c r="A347" t="s">
        <v>521</v>
      </c>
      <c r="B347" s="21">
        <v>45092</v>
      </c>
      <c r="C347" s="52" t="s">
        <v>390</v>
      </c>
      <c r="D347" s="6">
        <v>2</v>
      </c>
      <c r="E347">
        <v>45</v>
      </c>
      <c r="F347">
        <v>45</v>
      </c>
      <c r="G347" s="7">
        <v>45</v>
      </c>
      <c r="K347" s="24">
        <v>6</v>
      </c>
      <c r="L347" s="24">
        <v>6</v>
      </c>
      <c r="M347" s="7">
        <v>6</v>
      </c>
      <c r="N347" s="39">
        <f t="shared" si="32"/>
        <v>6</v>
      </c>
      <c r="O347" s="40">
        <f t="shared" si="29"/>
        <v>45087</v>
      </c>
      <c r="P347" s="41">
        <f t="shared" si="30"/>
        <v>45112</v>
      </c>
      <c r="Q347" s="64" t="s">
        <v>130</v>
      </c>
      <c r="R347" s="65" t="s">
        <v>71</v>
      </c>
    </row>
    <row r="348" spans="1:19">
      <c r="A348" t="s">
        <v>548</v>
      </c>
      <c r="B348" s="21">
        <v>45092</v>
      </c>
      <c r="C348" s="52" t="s">
        <v>390</v>
      </c>
      <c r="D348" s="6">
        <v>3</v>
      </c>
      <c r="E348">
        <v>45</v>
      </c>
      <c r="F348">
        <v>45</v>
      </c>
      <c r="G348" s="7">
        <v>60</v>
      </c>
      <c r="K348" s="24">
        <v>6</v>
      </c>
      <c r="L348" s="24">
        <v>6</v>
      </c>
      <c r="M348" s="7">
        <v>7</v>
      </c>
      <c r="N348" s="39">
        <f t="shared" si="32"/>
        <v>6</v>
      </c>
      <c r="O348" s="40">
        <f t="shared" si="29"/>
        <v>45087</v>
      </c>
      <c r="P348" s="41">
        <f t="shared" si="30"/>
        <v>45112</v>
      </c>
      <c r="Q348" s="64" t="s">
        <v>112</v>
      </c>
      <c r="R348" s="65" t="s">
        <v>71</v>
      </c>
      <c r="S348" s="71" t="s">
        <v>639</v>
      </c>
    </row>
    <row r="349" spans="1:18">
      <c r="A349" t="s">
        <v>568</v>
      </c>
      <c r="B349" s="21">
        <v>45088</v>
      </c>
      <c r="C349" s="52" t="s">
        <v>523</v>
      </c>
      <c r="D349" s="6">
        <v>4</v>
      </c>
      <c r="E349">
        <v>0</v>
      </c>
      <c r="F349">
        <v>0</v>
      </c>
      <c r="G349" s="7">
        <v>0</v>
      </c>
      <c r="K349" s="24">
        <v>0</v>
      </c>
      <c r="L349" s="24">
        <v>0</v>
      </c>
      <c r="M349" s="7">
        <v>0</v>
      </c>
      <c r="N349" s="39">
        <f t="shared" si="32"/>
        <v>0</v>
      </c>
      <c r="O349" s="40">
        <f t="shared" si="29"/>
        <v>45089</v>
      </c>
      <c r="P349" s="41">
        <f t="shared" si="30"/>
        <v>45114</v>
      </c>
      <c r="Q349" s="64" t="s">
        <v>109</v>
      </c>
      <c r="R349" s="65" t="s">
        <v>57</v>
      </c>
    </row>
    <row r="350" spans="1:19">
      <c r="A350" t="s">
        <v>617</v>
      </c>
      <c r="B350" s="21">
        <v>45091</v>
      </c>
      <c r="C350" s="31" t="s">
        <v>103</v>
      </c>
      <c r="D350" s="6">
        <v>4</v>
      </c>
      <c r="E350">
        <v>30</v>
      </c>
      <c r="F350">
        <v>30</v>
      </c>
      <c r="G350" s="7">
        <v>15</v>
      </c>
      <c r="K350" s="24">
        <v>4</v>
      </c>
      <c r="L350" s="24">
        <v>4</v>
      </c>
      <c r="M350" s="7">
        <v>1</v>
      </c>
      <c r="N350" s="39">
        <f t="shared" si="32"/>
        <v>3</v>
      </c>
      <c r="O350" s="40">
        <f t="shared" si="29"/>
        <v>45089</v>
      </c>
      <c r="P350" s="41">
        <f t="shared" si="30"/>
        <v>45114</v>
      </c>
      <c r="Q350" s="73" t="s">
        <v>136</v>
      </c>
      <c r="R350" s="74" t="s">
        <v>71</v>
      </c>
      <c r="S350" s="95" t="s">
        <v>639</v>
      </c>
    </row>
    <row r="351" spans="1:18">
      <c r="A351" t="s">
        <v>139</v>
      </c>
      <c r="B351" s="21">
        <v>45089</v>
      </c>
      <c r="C351" s="31" t="s">
        <v>344</v>
      </c>
      <c r="D351" s="6">
        <v>4</v>
      </c>
      <c r="E351">
        <v>0</v>
      </c>
      <c r="F351">
        <v>10</v>
      </c>
      <c r="G351" s="7">
        <v>0</v>
      </c>
      <c r="K351" s="24">
        <v>0</v>
      </c>
      <c r="L351" s="24">
        <v>1</v>
      </c>
      <c r="M351" s="7">
        <v>0</v>
      </c>
      <c r="N351" s="39">
        <f t="shared" si="32"/>
        <v>0</v>
      </c>
      <c r="O351" s="40">
        <f t="shared" si="29"/>
        <v>45090</v>
      </c>
      <c r="P351" s="41">
        <f t="shared" si="30"/>
        <v>45115</v>
      </c>
      <c r="Q351" s="64" t="s">
        <v>56</v>
      </c>
      <c r="R351" s="65" t="s">
        <v>71</v>
      </c>
    </row>
    <row r="352" spans="1:19">
      <c r="A352" t="s">
        <v>194</v>
      </c>
      <c r="B352" s="21">
        <v>45091</v>
      </c>
      <c r="C352" s="52" t="s">
        <v>489</v>
      </c>
      <c r="D352" s="6">
        <v>4</v>
      </c>
      <c r="E352">
        <v>0</v>
      </c>
      <c r="F352">
        <v>10</v>
      </c>
      <c r="G352" s="7">
        <v>30</v>
      </c>
      <c r="K352" s="24">
        <v>0</v>
      </c>
      <c r="L352" s="24">
        <v>1</v>
      </c>
      <c r="M352" s="7">
        <v>4</v>
      </c>
      <c r="N352" s="39">
        <f t="shared" si="32"/>
        <v>2</v>
      </c>
      <c r="O352" s="40">
        <f t="shared" si="29"/>
        <v>45090</v>
      </c>
      <c r="P352" s="41">
        <f t="shared" si="30"/>
        <v>45115</v>
      </c>
      <c r="Q352" s="64" t="s">
        <v>112</v>
      </c>
      <c r="R352" s="65" t="s">
        <v>71</v>
      </c>
      <c r="S352" s="71" t="s">
        <v>639</v>
      </c>
    </row>
    <row r="353" spans="1:18">
      <c r="A353" t="s">
        <v>214</v>
      </c>
      <c r="B353" s="21">
        <v>45091</v>
      </c>
      <c r="C353" s="52" t="s">
        <v>489</v>
      </c>
      <c r="D353" s="6">
        <v>2</v>
      </c>
      <c r="E353">
        <v>0</v>
      </c>
      <c r="F353">
        <v>0</v>
      </c>
      <c r="K353" s="24"/>
      <c r="L353" s="24">
        <v>0</v>
      </c>
      <c r="M353" s="7">
        <v>0</v>
      </c>
      <c r="N353" s="39">
        <f t="shared" si="32"/>
        <v>0</v>
      </c>
      <c r="O353" s="40">
        <f t="shared" si="29"/>
        <v>45092</v>
      </c>
      <c r="P353" s="41">
        <f t="shared" si="30"/>
        <v>45117</v>
      </c>
      <c r="Q353" s="64" t="s">
        <v>73</v>
      </c>
      <c r="R353" s="65" t="s">
        <v>57</v>
      </c>
    </row>
    <row r="354" spans="1:18">
      <c r="A354" t="s">
        <v>216</v>
      </c>
      <c r="B354" s="21">
        <v>45091</v>
      </c>
      <c r="C354" s="52" t="s">
        <v>489</v>
      </c>
      <c r="D354" s="6">
        <v>4</v>
      </c>
      <c r="E354">
        <v>0</v>
      </c>
      <c r="F354">
        <v>0</v>
      </c>
      <c r="G354" s="7">
        <v>0</v>
      </c>
      <c r="K354" s="24">
        <v>0</v>
      </c>
      <c r="L354" s="24">
        <v>0</v>
      </c>
      <c r="M354" s="7">
        <v>0</v>
      </c>
      <c r="N354" s="39">
        <f t="shared" si="32"/>
        <v>0</v>
      </c>
      <c r="O354" s="40">
        <f t="shared" si="29"/>
        <v>45092</v>
      </c>
      <c r="P354" s="41">
        <f t="shared" si="30"/>
        <v>45117</v>
      </c>
      <c r="Q354" s="64" t="s">
        <v>513</v>
      </c>
      <c r="R354" s="65" t="s">
        <v>71</v>
      </c>
    </row>
    <row r="355" spans="1:18">
      <c r="A355" t="s">
        <v>259</v>
      </c>
      <c r="B355" s="21">
        <v>45091</v>
      </c>
      <c r="C355" s="31" t="s">
        <v>529</v>
      </c>
      <c r="D355" s="6">
        <v>1</v>
      </c>
      <c r="E355">
        <v>0</v>
      </c>
      <c r="K355" s="24"/>
      <c r="L355" s="24"/>
      <c r="M355" s="7">
        <v>0</v>
      </c>
      <c r="N355" s="39">
        <f t="shared" si="32"/>
        <v>0</v>
      </c>
      <c r="O355" s="40">
        <f t="shared" si="29"/>
        <v>45092</v>
      </c>
      <c r="P355" s="41">
        <f t="shared" si="30"/>
        <v>45117</v>
      </c>
      <c r="Q355" s="64" t="s">
        <v>96</v>
      </c>
      <c r="R355" s="65" t="s">
        <v>71</v>
      </c>
    </row>
    <row r="356" spans="1:19">
      <c r="A356" t="s">
        <v>295</v>
      </c>
      <c r="B356" s="21">
        <v>45092</v>
      </c>
      <c r="C356" s="52" t="s">
        <v>390</v>
      </c>
      <c r="D356" s="6">
        <v>3</v>
      </c>
      <c r="E356">
        <v>15</v>
      </c>
      <c r="F356">
        <v>15</v>
      </c>
      <c r="G356" s="7">
        <v>15</v>
      </c>
      <c r="K356" s="24">
        <v>1</v>
      </c>
      <c r="L356" s="24">
        <v>1</v>
      </c>
      <c r="M356" s="7">
        <v>1</v>
      </c>
      <c r="N356" s="39">
        <f t="shared" si="32"/>
        <v>1</v>
      </c>
      <c r="O356" s="40">
        <f t="shared" si="29"/>
        <v>45092</v>
      </c>
      <c r="P356" s="41">
        <f t="shared" si="30"/>
        <v>45117</v>
      </c>
      <c r="Q356" s="64" t="s">
        <v>300</v>
      </c>
      <c r="R356" s="65" t="s">
        <v>71</v>
      </c>
      <c r="S356" s="71" t="s">
        <v>639</v>
      </c>
    </row>
    <row r="357" spans="1:18">
      <c r="A357" t="s">
        <v>541</v>
      </c>
      <c r="B357" s="101">
        <v>45092</v>
      </c>
      <c r="C357" s="22" t="s">
        <v>231</v>
      </c>
      <c r="D357" s="6">
        <v>2</v>
      </c>
      <c r="E357" s="23">
        <v>0</v>
      </c>
      <c r="F357" s="23">
        <v>0</v>
      </c>
      <c r="H357" s="23"/>
      <c r="I357" s="23"/>
      <c r="K357" s="24">
        <v>0</v>
      </c>
      <c r="L357" s="24">
        <v>0</v>
      </c>
      <c r="N357" s="102">
        <v>0</v>
      </c>
      <c r="O357" s="40">
        <f t="shared" si="29"/>
        <v>45093</v>
      </c>
      <c r="P357" s="103">
        <f t="shared" si="30"/>
        <v>45118</v>
      </c>
      <c r="Q357" s="69" t="s">
        <v>300</v>
      </c>
      <c r="R357" s="98" t="s">
        <v>57</v>
      </c>
    </row>
    <row r="358" spans="1:18">
      <c r="A358" t="s">
        <v>563</v>
      </c>
      <c r="B358" s="21">
        <v>45092</v>
      </c>
      <c r="C358" s="52" t="s">
        <v>231</v>
      </c>
      <c r="D358" s="6">
        <v>3</v>
      </c>
      <c r="E358">
        <v>0</v>
      </c>
      <c r="F358">
        <v>0</v>
      </c>
      <c r="G358" s="7">
        <v>0</v>
      </c>
      <c r="K358" s="24">
        <v>0</v>
      </c>
      <c r="L358" s="24">
        <v>0</v>
      </c>
      <c r="M358" s="7">
        <v>0</v>
      </c>
      <c r="N358" s="39">
        <f>ROUND((K358+L358+M358)/3,0)</f>
        <v>0</v>
      </c>
      <c r="O358" s="40">
        <f t="shared" si="29"/>
        <v>45093</v>
      </c>
      <c r="P358" s="41">
        <f t="shared" si="30"/>
        <v>45118</v>
      </c>
      <c r="Q358" s="64" t="s">
        <v>136</v>
      </c>
      <c r="R358" s="65" t="s">
        <v>57</v>
      </c>
    </row>
    <row r="359" spans="1:19">
      <c r="A359" t="s">
        <v>328</v>
      </c>
      <c r="B359" s="21">
        <v>45092</v>
      </c>
      <c r="C359" s="52" t="s">
        <v>390</v>
      </c>
      <c r="D359" s="6">
        <v>1</v>
      </c>
      <c r="E359">
        <v>0</v>
      </c>
      <c r="K359" s="24">
        <v>0</v>
      </c>
      <c r="L359" s="24"/>
      <c r="N359" s="39">
        <f>ROUND((K359+L359+M359)/3,0)</f>
        <v>0</v>
      </c>
      <c r="O359" s="40">
        <f t="shared" si="29"/>
        <v>45093</v>
      </c>
      <c r="P359" s="41">
        <f t="shared" si="30"/>
        <v>45118</v>
      </c>
      <c r="Q359" s="64" t="s">
        <v>155</v>
      </c>
      <c r="R359" s="65" t="s">
        <v>67</v>
      </c>
      <c r="S359" s="71" t="s">
        <v>639</v>
      </c>
    </row>
    <row r="360" spans="1:18">
      <c r="A360" s="16" t="s">
        <v>52</v>
      </c>
      <c r="B360" s="17"/>
      <c r="C360" s="17"/>
      <c r="D360" s="18"/>
      <c r="E360" s="19"/>
      <c r="F360" s="19"/>
      <c r="G360" s="20"/>
      <c r="H360" s="17"/>
      <c r="I360" s="17"/>
      <c r="J360" s="36"/>
      <c r="K360" s="17"/>
      <c r="L360" s="17"/>
      <c r="M360" s="36"/>
      <c r="N360" s="37"/>
      <c r="O360" s="38"/>
      <c r="P360" s="17"/>
      <c r="Q360" s="69"/>
      <c r="R360" s="98"/>
    </row>
  </sheetData>
  <sortState ref="B2:S359">
    <sortCondition ref="O2:O359"/>
  </sortState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406"/>
  <sheetViews>
    <sheetView topLeftCell="B1" workbookViewId="0">
      <selection activeCell="W310" sqref="W310"/>
    </sheetView>
  </sheetViews>
  <sheetFormatPr defaultColWidth="9" defaultRowHeight="14.4"/>
  <cols>
    <col min="2" max="2" width="9.85185185185185" customWidth="1"/>
    <col min="3" max="3" width="20" customWidth="1"/>
    <col min="4" max="4" width="4.57407407407407" style="6" customWidth="1"/>
    <col min="5" max="5" width="4.42592592592593" customWidth="1"/>
    <col min="6" max="6" width="4.57407407407407" customWidth="1"/>
    <col min="7" max="7" width="4.42592592592593" style="7" customWidth="1"/>
    <col min="8" max="8" width="4.57407407407407" customWidth="1"/>
    <col min="9" max="9" width="4.71296296296296" customWidth="1"/>
    <col min="10" max="10" width="4.57407407407407" style="7" customWidth="1"/>
    <col min="11" max="11" width="4.28703703703704" customWidth="1"/>
    <col min="12" max="12" width="4.57407407407407" customWidth="1"/>
    <col min="13" max="13" width="4.57407407407407" style="7" customWidth="1"/>
    <col min="14" max="14" width="8.71296296296296" style="8" customWidth="1"/>
    <col min="15" max="15" width="11.1388888888889" style="9" customWidth="1"/>
    <col min="16" max="16" width="10.4259259259259" style="10" customWidth="1"/>
    <col min="17" max="17" width="10.4259259259259" style="4" customWidth="1"/>
    <col min="18" max="18" width="19.1388888888889" style="64" customWidth="1"/>
    <col min="19" max="19" width="8.71296296296296" style="65"/>
  </cols>
  <sheetData>
    <row r="1" s="1" customFormat="1" ht="58.35" spans="1:19">
      <c r="A1" s="12" t="s">
        <v>0</v>
      </c>
      <c r="B1" s="12" t="s">
        <v>1</v>
      </c>
      <c r="C1" s="12" t="s">
        <v>2</v>
      </c>
      <c r="D1" s="13" t="s">
        <v>3</v>
      </c>
      <c r="E1" s="14" t="s">
        <v>4</v>
      </c>
      <c r="F1" s="14" t="s">
        <v>5</v>
      </c>
      <c r="G1" s="15" t="s">
        <v>6</v>
      </c>
      <c r="H1" s="12" t="s">
        <v>7</v>
      </c>
      <c r="I1" s="12" t="s">
        <v>8</v>
      </c>
      <c r="J1" s="32" t="s">
        <v>9</v>
      </c>
      <c r="K1" s="12" t="s">
        <v>10</v>
      </c>
      <c r="L1" s="12" t="s">
        <v>11</v>
      </c>
      <c r="M1" s="32" t="s">
        <v>12</v>
      </c>
      <c r="N1" s="33" t="s">
        <v>13</v>
      </c>
      <c r="O1" s="34" t="s">
        <v>14</v>
      </c>
      <c r="P1" s="35" t="s">
        <v>15</v>
      </c>
      <c r="Q1" s="44" t="s">
        <v>619</v>
      </c>
      <c r="R1" s="67" t="s">
        <v>50</v>
      </c>
      <c r="S1" s="68" t="s">
        <v>51</v>
      </c>
    </row>
    <row r="2" s="2" customFormat="1" ht="15.95" customHeight="1" spans="1:20">
      <c r="A2" s="16" t="s">
        <v>52</v>
      </c>
      <c r="B2" s="17"/>
      <c r="C2" s="17"/>
      <c r="D2" s="18"/>
      <c r="E2" s="19"/>
      <c r="F2" s="19"/>
      <c r="G2" s="20"/>
      <c r="H2" s="17"/>
      <c r="I2" s="17"/>
      <c r="J2" s="36"/>
      <c r="K2" s="17"/>
      <c r="L2" s="17"/>
      <c r="M2" s="36"/>
      <c r="N2" s="37"/>
      <c r="O2" s="38"/>
      <c r="P2" s="17"/>
      <c r="Q2" s="83"/>
      <c r="R2" s="69"/>
      <c r="S2" s="98"/>
      <c r="T2" s="2" t="s">
        <v>53</v>
      </c>
    </row>
    <row r="3" spans="1:20">
      <c r="A3" t="s">
        <v>54</v>
      </c>
      <c r="B3" s="21">
        <v>45088</v>
      </c>
      <c r="C3" s="22" t="s">
        <v>55</v>
      </c>
      <c r="D3" s="6">
        <v>4</v>
      </c>
      <c r="E3" s="23"/>
      <c r="F3" s="24"/>
      <c r="H3">
        <v>33</v>
      </c>
      <c r="I3">
        <v>36</v>
      </c>
      <c r="J3" s="7">
        <v>27</v>
      </c>
      <c r="K3" s="24">
        <v>20</v>
      </c>
      <c r="L3" s="24">
        <v>21</v>
      </c>
      <c r="M3" s="7">
        <v>17</v>
      </c>
      <c r="N3" s="39">
        <f>ROUND((K3+L3+M3)/3,0)</f>
        <v>19</v>
      </c>
      <c r="O3" s="40">
        <f>B3-N3+1</f>
        <v>45070</v>
      </c>
      <c r="P3" s="41">
        <f t="shared" ref="P3:P25" si="0">O3+25</f>
        <v>45095</v>
      </c>
      <c r="Q3" s="70"/>
      <c r="R3" s="64" t="s">
        <v>56</v>
      </c>
      <c r="S3" s="65" t="s">
        <v>57</v>
      </c>
      <c r="T3" t="s">
        <v>58</v>
      </c>
    </row>
    <row r="4" spans="1:19">
      <c r="A4" t="s">
        <v>59</v>
      </c>
      <c r="B4" s="21">
        <v>45088</v>
      </c>
      <c r="C4" s="25" t="s">
        <v>55</v>
      </c>
      <c r="D4" s="6">
        <v>5</v>
      </c>
      <c r="H4">
        <v>29</v>
      </c>
      <c r="I4">
        <v>30</v>
      </c>
      <c r="J4" s="7">
        <v>26</v>
      </c>
      <c r="K4" s="24">
        <v>18</v>
      </c>
      <c r="L4" s="24">
        <v>19</v>
      </c>
      <c r="M4" s="7">
        <v>17</v>
      </c>
      <c r="N4" s="39">
        <f t="shared" ref="N4:N25" si="1">ROUND((K4+L4+M4)/3,0)</f>
        <v>18</v>
      </c>
      <c r="O4" s="40">
        <f t="shared" ref="O4:O26" si="2">B4-N4+1</f>
        <v>45071</v>
      </c>
      <c r="P4" s="41">
        <f t="shared" si="0"/>
        <v>45096</v>
      </c>
      <c r="Q4" s="79"/>
      <c r="R4" s="80" t="s">
        <v>60</v>
      </c>
      <c r="S4" s="65" t="s">
        <v>57</v>
      </c>
    </row>
    <row r="5" spans="1:19">
      <c r="A5" t="s">
        <v>61</v>
      </c>
      <c r="B5" s="21">
        <v>45088</v>
      </c>
      <c r="C5" s="22" t="s">
        <v>55</v>
      </c>
      <c r="D5" s="6">
        <v>3</v>
      </c>
      <c r="H5">
        <v>20</v>
      </c>
      <c r="I5">
        <v>20</v>
      </c>
      <c r="J5" s="7">
        <v>17</v>
      </c>
      <c r="K5" s="24">
        <v>14</v>
      </c>
      <c r="L5" s="24">
        <v>14</v>
      </c>
      <c r="M5" s="7">
        <v>13</v>
      </c>
      <c r="N5" s="39">
        <f t="shared" si="1"/>
        <v>14</v>
      </c>
      <c r="O5" s="40">
        <f t="shared" si="2"/>
        <v>45075</v>
      </c>
      <c r="P5" s="41">
        <f t="shared" si="0"/>
        <v>45100</v>
      </c>
      <c r="Q5" s="70"/>
      <c r="R5" s="64" t="s">
        <v>62</v>
      </c>
      <c r="S5" s="65" t="s">
        <v>57</v>
      </c>
    </row>
    <row r="6" spans="1:19">
      <c r="A6" t="s">
        <v>63</v>
      </c>
      <c r="B6" s="21">
        <v>45088</v>
      </c>
      <c r="C6" s="25" t="s">
        <v>55</v>
      </c>
      <c r="D6" s="6">
        <v>5</v>
      </c>
      <c r="E6">
        <v>60</v>
      </c>
      <c r="F6">
        <v>60</v>
      </c>
      <c r="G6" s="7">
        <v>60</v>
      </c>
      <c r="K6" s="24">
        <v>7</v>
      </c>
      <c r="L6" s="24">
        <v>7</v>
      </c>
      <c r="M6" s="7">
        <v>7</v>
      </c>
      <c r="N6" s="39">
        <f t="shared" si="1"/>
        <v>7</v>
      </c>
      <c r="O6" s="40">
        <f t="shared" si="2"/>
        <v>45082</v>
      </c>
      <c r="P6" s="41">
        <f t="shared" si="0"/>
        <v>45107</v>
      </c>
      <c r="Q6" s="70"/>
      <c r="R6" s="64" t="s">
        <v>64</v>
      </c>
      <c r="S6" s="65" t="s">
        <v>57</v>
      </c>
    </row>
    <row r="7" spans="1:20">
      <c r="A7" t="s">
        <v>65</v>
      </c>
      <c r="B7" s="21">
        <v>45088</v>
      </c>
      <c r="C7" s="22" t="s">
        <v>55</v>
      </c>
      <c r="D7" s="6">
        <v>4</v>
      </c>
      <c r="H7">
        <v>39</v>
      </c>
      <c r="I7">
        <v>39</v>
      </c>
      <c r="J7" s="7">
        <v>36</v>
      </c>
      <c r="K7" s="24">
        <v>22</v>
      </c>
      <c r="L7" s="24">
        <v>22</v>
      </c>
      <c r="M7" s="7">
        <v>21</v>
      </c>
      <c r="N7" s="39">
        <f t="shared" si="1"/>
        <v>22</v>
      </c>
      <c r="O7" s="40">
        <f t="shared" si="2"/>
        <v>45067</v>
      </c>
      <c r="P7" s="41">
        <f t="shared" si="0"/>
        <v>45092</v>
      </c>
      <c r="Q7" s="70" t="s">
        <v>624</v>
      </c>
      <c r="R7" s="64" t="s">
        <v>66</v>
      </c>
      <c r="S7" s="65" t="s">
        <v>67</v>
      </c>
      <c r="T7" t="s">
        <v>68</v>
      </c>
    </row>
    <row r="8" spans="1:19">
      <c r="A8" t="s">
        <v>69</v>
      </c>
      <c r="B8" s="21">
        <v>45088</v>
      </c>
      <c r="C8" s="25" t="s">
        <v>55</v>
      </c>
      <c r="D8" s="6">
        <v>4</v>
      </c>
      <c r="E8">
        <v>80</v>
      </c>
      <c r="F8">
        <v>90</v>
      </c>
      <c r="G8" s="7" t="s">
        <v>42</v>
      </c>
      <c r="K8" s="24">
        <v>9</v>
      </c>
      <c r="L8" s="24">
        <v>10</v>
      </c>
      <c r="M8" s="7">
        <v>11</v>
      </c>
      <c r="N8" s="39">
        <f t="shared" si="1"/>
        <v>10</v>
      </c>
      <c r="O8" s="40">
        <f t="shared" si="2"/>
        <v>45079</v>
      </c>
      <c r="P8" s="41">
        <f t="shared" si="0"/>
        <v>45104</v>
      </c>
      <c r="Q8" s="70"/>
      <c r="R8" s="64" t="s">
        <v>70</v>
      </c>
      <c r="S8" s="65" t="s">
        <v>71</v>
      </c>
    </row>
    <row r="9" spans="1:19">
      <c r="A9" t="s">
        <v>72</v>
      </c>
      <c r="B9" s="21">
        <v>45088</v>
      </c>
      <c r="C9" s="22" t="s">
        <v>55</v>
      </c>
      <c r="D9" s="6">
        <v>4</v>
      </c>
      <c r="H9">
        <v>28</v>
      </c>
      <c r="I9">
        <v>33</v>
      </c>
      <c r="J9" s="7">
        <v>29</v>
      </c>
      <c r="K9" s="24">
        <v>18</v>
      </c>
      <c r="L9" s="24">
        <v>20</v>
      </c>
      <c r="M9" s="7">
        <v>18</v>
      </c>
      <c r="N9" s="39">
        <f t="shared" si="1"/>
        <v>19</v>
      </c>
      <c r="O9" s="40">
        <f t="shared" si="2"/>
        <v>45070</v>
      </c>
      <c r="P9" s="41">
        <f t="shared" si="0"/>
        <v>45095</v>
      </c>
      <c r="Q9" s="70" t="s">
        <v>625</v>
      </c>
      <c r="R9" s="64" t="s">
        <v>73</v>
      </c>
      <c r="S9" s="65" t="s">
        <v>71</v>
      </c>
    </row>
    <row r="10" spans="1:19">
      <c r="A10" t="s">
        <v>74</v>
      </c>
      <c r="B10" s="21">
        <v>45088</v>
      </c>
      <c r="C10" s="25" t="s">
        <v>55</v>
      </c>
      <c r="D10" s="6">
        <v>4</v>
      </c>
      <c r="H10">
        <v>25</v>
      </c>
      <c r="I10">
        <v>16</v>
      </c>
      <c r="J10" s="7">
        <v>24</v>
      </c>
      <c r="K10" s="24">
        <v>16</v>
      </c>
      <c r="L10" s="24">
        <v>13</v>
      </c>
      <c r="M10" s="7">
        <v>16</v>
      </c>
      <c r="N10" s="39">
        <f t="shared" si="1"/>
        <v>15</v>
      </c>
      <c r="O10" s="40">
        <f t="shared" si="2"/>
        <v>45074</v>
      </c>
      <c r="P10" s="41">
        <f t="shared" si="0"/>
        <v>45099</v>
      </c>
      <c r="Q10" s="70"/>
      <c r="R10" s="64" t="s">
        <v>75</v>
      </c>
      <c r="S10" s="65" t="s">
        <v>71</v>
      </c>
    </row>
    <row r="11" spans="1:19">
      <c r="A11" t="s">
        <v>76</v>
      </c>
      <c r="B11" s="21">
        <v>45088</v>
      </c>
      <c r="C11" s="22" t="s">
        <v>55</v>
      </c>
      <c r="D11" s="6">
        <v>4</v>
      </c>
      <c r="H11">
        <v>25</v>
      </c>
      <c r="I11">
        <v>32</v>
      </c>
      <c r="J11" s="7">
        <v>34</v>
      </c>
      <c r="K11" s="24">
        <v>16</v>
      </c>
      <c r="L11" s="24">
        <v>19</v>
      </c>
      <c r="M11" s="7">
        <v>20</v>
      </c>
      <c r="N11" s="39">
        <f t="shared" si="1"/>
        <v>18</v>
      </c>
      <c r="O11" s="40">
        <f t="shared" si="2"/>
        <v>45071</v>
      </c>
      <c r="P11" s="41">
        <f t="shared" si="0"/>
        <v>45096</v>
      </c>
      <c r="Q11" s="70"/>
      <c r="R11" s="64" t="s">
        <v>77</v>
      </c>
      <c r="S11" s="65" t="s">
        <v>71</v>
      </c>
    </row>
    <row r="12" spans="1:19">
      <c r="A12" t="s">
        <v>78</v>
      </c>
      <c r="B12" s="21">
        <v>45088</v>
      </c>
      <c r="C12" s="25" t="s">
        <v>55</v>
      </c>
      <c r="D12" s="6">
        <v>4</v>
      </c>
      <c r="H12">
        <v>38</v>
      </c>
      <c r="I12">
        <v>33</v>
      </c>
      <c r="J12" s="7">
        <v>33</v>
      </c>
      <c r="K12" s="24">
        <v>22</v>
      </c>
      <c r="L12" s="24">
        <v>20</v>
      </c>
      <c r="M12" s="7">
        <v>20</v>
      </c>
      <c r="N12" s="39">
        <f t="shared" si="1"/>
        <v>21</v>
      </c>
      <c r="O12" s="40">
        <f t="shared" si="2"/>
        <v>45068</v>
      </c>
      <c r="P12" s="41">
        <f t="shared" si="0"/>
        <v>45093</v>
      </c>
      <c r="Q12" s="70"/>
      <c r="R12" s="64" t="s">
        <v>60</v>
      </c>
      <c r="S12" s="65" t="s">
        <v>57</v>
      </c>
    </row>
    <row r="13" spans="1:19">
      <c r="A13" t="s">
        <v>79</v>
      </c>
      <c r="B13" s="21">
        <v>45088</v>
      </c>
      <c r="C13" s="22" t="s">
        <v>55</v>
      </c>
      <c r="D13" s="6">
        <v>2</v>
      </c>
      <c r="E13">
        <v>90</v>
      </c>
      <c r="I13">
        <v>17</v>
      </c>
      <c r="K13" s="24">
        <v>10</v>
      </c>
      <c r="L13" s="24">
        <v>13</v>
      </c>
      <c r="N13" s="39">
        <f>ROUND((K13+L13)/2,0)</f>
        <v>12</v>
      </c>
      <c r="O13" s="40">
        <f t="shared" si="2"/>
        <v>45077</v>
      </c>
      <c r="P13" s="41">
        <f t="shared" si="0"/>
        <v>45102</v>
      </c>
      <c r="Q13" s="70"/>
      <c r="R13" s="64" t="s">
        <v>80</v>
      </c>
      <c r="S13" s="65" t="s">
        <v>57</v>
      </c>
    </row>
    <row r="14" spans="1:19">
      <c r="A14" t="s">
        <v>81</v>
      </c>
      <c r="B14" s="21">
        <v>45088</v>
      </c>
      <c r="C14" s="30" t="s">
        <v>82</v>
      </c>
      <c r="D14" s="6">
        <v>5</v>
      </c>
      <c r="H14">
        <v>34</v>
      </c>
      <c r="I14">
        <v>31</v>
      </c>
      <c r="J14" s="7">
        <v>34</v>
      </c>
      <c r="K14" s="24">
        <v>20</v>
      </c>
      <c r="L14" s="24">
        <v>19</v>
      </c>
      <c r="M14" s="7">
        <v>20</v>
      </c>
      <c r="N14" s="39">
        <f t="shared" si="1"/>
        <v>20</v>
      </c>
      <c r="O14" s="40">
        <f t="shared" si="2"/>
        <v>45069</v>
      </c>
      <c r="P14" s="41">
        <f t="shared" si="0"/>
        <v>45094</v>
      </c>
      <c r="Q14" s="70"/>
      <c r="R14" s="64" t="s">
        <v>83</v>
      </c>
      <c r="S14" s="65" t="s">
        <v>71</v>
      </c>
    </row>
    <row r="15" spans="1:20">
      <c r="A15" t="s">
        <v>84</v>
      </c>
      <c r="B15" s="21">
        <v>45088</v>
      </c>
      <c r="C15" s="30" t="s">
        <v>82</v>
      </c>
      <c r="D15" s="6">
        <v>4</v>
      </c>
      <c r="H15">
        <v>25</v>
      </c>
      <c r="K15" s="24">
        <v>16</v>
      </c>
      <c r="L15" s="24"/>
      <c r="N15" s="39">
        <v>16</v>
      </c>
      <c r="O15" s="40">
        <f t="shared" si="2"/>
        <v>45073</v>
      </c>
      <c r="P15" s="41">
        <f t="shared" si="0"/>
        <v>45098</v>
      </c>
      <c r="Q15" s="70"/>
      <c r="R15" s="64" t="s">
        <v>85</v>
      </c>
      <c r="S15" s="65" t="s">
        <v>67</v>
      </c>
      <c r="T15" t="s">
        <v>86</v>
      </c>
    </row>
    <row r="16" spans="1:19">
      <c r="A16" t="s">
        <v>87</v>
      </c>
      <c r="B16" s="21">
        <v>45088</v>
      </c>
      <c r="C16" s="30" t="s">
        <v>82</v>
      </c>
      <c r="D16" s="6">
        <v>5</v>
      </c>
      <c r="H16">
        <v>28</v>
      </c>
      <c r="I16">
        <v>32</v>
      </c>
      <c r="J16" s="7">
        <v>31</v>
      </c>
      <c r="K16" s="24">
        <v>18</v>
      </c>
      <c r="L16" s="24">
        <v>19</v>
      </c>
      <c r="M16" s="7">
        <v>19</v>
      </c>
      <c r="N16" s="39">
        <f t="shared" si="1"/>
        <v>19</v>
      </c>
      <c r="O16" s="40">
        <f t="shared" si="2"/>
        <v>45070</v>
      </c>
      <c r="P16" s="41">
        <f t="shared" si="0"/>
        <v>45095</v>
      </c>
      <c r="Q16" s="70" t="s">
        <v>633</v>
      </c>
      <c r="R16" s="64" t="s">
        <v>88</v>
      </c>
      <c r="S16" s="65" t="s">
        <v>71</v>
      </c>
    </row>
    <row r="17" spans="1:19">
      <c r="A17" t="s">
        <v>89</v>
      </c>
      <c r="B17" s="21">
        <v>45088</v>
      </c>
      <c r="C17" s="30" t="s">
        <v>82</v>
      </c>
      <c r="D17" s="6">
        <v>3</v>
      </c>
      <c r="H17">
        <v>36</v>
      </c>
      <c r="I17">
        <v>32</v>
      </c>
      <c r="J17" s="7">
        <v>33</v>
      </c>
      <c r="K17" s="24">
        <v>21</v>
      </c>
      <c r="L17" s="24">
        <v>19</v>
      </c>
      <c r="M17" s="7">
        <v>20</v>
      </c>
      <c r="N17" s="39">
        <f t="shared" si="1"/>
        <v>20</v>
      </c>
      <c r="O17" s="40">
        <f t="shared" si="2"/>
        <v>45069</v>
      </c>
      <c r="P17" s="41">
        <f t="shared" si="0"/>
        <v>45094</v>
      </c>
      <c r="Q17" s="70" t="s">
        <v>625</v>
      </c>
      <c r="R17" s="64" t="s">
        <v>88</v>
      </c>
      <c r="S17" s="65" t="s">
        <v>67</v>
      </c>
    </row>
    <row r="18" spans="1:19">
      <c r="A18" t="s">
        <v>90</v>
      </c>
      <c r="B18" s="21">
        <v>45088</v>
      </c>
      <c r="C18" s="30" t="s">
        <v>82</v>
      </c>
      <c r="D18" s="6">
        <v>4</v>
      </c>
      <c r="H18">
        <v>32</v>
      </c>
      <c r="I18">
        <v>34</v>
      </c>
      <c r="J18" s="7">
        <v>35</v>
      </c>
      <c r="K18" s="24">
        <v>19</v>
      </c>
      <c r="L18" s="24">
        <v>20</v>
      </c>
      <c r="M18" s="7">
        <v>21</v>
      </c>
      <c r="N18" s="39">
        <f t="shared" si="1"/>
        <v>20</v>
      </c>
      <c r="O18" s="40">
        <f t="shared" si="2"/>
        <v>45069</v>
      </c>
      <c r="P18" s="41">
        <f t="shared" si="0"/>
        <v>45094</v>
      </c>
      <c r="Q18" s="70" t="s">
        <v>624</v>
      </c>
      <c r="R18" s="64" t="s">
        <v>91</v>
      </c>
      <c r="S18" s="65" t="s">
        <v>67</v>
      </c>
    </row>
    <row r="19" spans="1:19">
      <c r="A19" t="s">
        <v>92</v>
      </c>
      <c r="B19" s="21">
        <v>45088</v>
      </c>
      <c r="C19" s="30" t="s">
        <v>82</v>
      </c>
      <c r="D19" s="6">
        <v>6</v>
      </c>
      <c r="H19">
        <v>38</v>
      </c>
      <c r="I19">
        <v>37</v>
      </c>
      <c r="J19" s="7">
        <v>37</v>
      </c>
      <c r="K19" s="24">
        <v>22</v>
      </c>
      <c r="L19" s="24">
        <v>22</v>
      </c>
      <c r="M19" s="7">
        <v>22</v>
      </c>
      <c r="N19" s="39">
        <f t="shared" si="1"/>
        <v>22</v>
      </c>
      <c r="O19" s="40">
        <f t="shared" si="2"/>
        <v>45067</v>
      </c>
      <c r="P19" s="41">
        <f t="shared" si="0"/>
        <v>45092</v>
      </c>
      <c r="Q19" s="70" t="s">
        <v>625</v>
      </c>
      <c r="R19" s="64" t="s">
        <v>91</v>
      </c>
      <c r="S19" s="65" t="s">
        <v>67</v>
      </c>
    </row>
    <row r="20" spans="1:19">
      <c r="A20" t="s">
        <v>93</v>
      </c>
      <c r="B20" s="21">
        <v>45088</v>
      </c>
      <c r="C20" s="30" t="s">
        <v>82</v>
      </c>
      <c r="D20" s="6">
        <v>4</v>
      </c>
      <c r="H20">
        <v>28</v>
      </c>
      <c r="I20">
        <v>29</v>
      </c>
      <c r="J20" s="7">
        <v>29</v>
      </c>
      <c r="K20" s="24">
        <v>18</v>
      </c>
      <c r="L20" s="24">
        <v>18</v>
      </c>
      <c r="M20" s="7">
        <v>18</v>
      </c>
      <c r="N20" s="39">
        <f t="shared" si="1"/>
        <v>18</v>
      </c>
      <c r="O20" s="40">
        <f t="shared" si="2"/>
        <v>45071</v>
      </c>
      <c r="P20" s="41">
        <f t="shared" si="0"/>
        <v>45096</v>
      </c>
      <c r="Q20" s="70"/>
      <c r="R20" s="64" t="s">
        <v>94</v>
      </c>
      <c r="S20" s="65" t="s">
        <v>71</v>
      </c>
    </row>
    <row r="21" spans="1:19">
      <c r="A21" t="s">
        <v>95</v>
      </c>
      <c r="B21" s="21">
        <v>45088</v>
      </c>
      <c r="C21" s="30" t="s">
        <v>82</v>
      </c>
      <c r="D21" s="6">
        <v>6</v>
      </c>
      <c r="H21">
        <v>33</v>
      </c>
      <c r="I21">
        <v>30</v>
      </c>
      <c r="J21" s="7">
        <v>34</v>
      </c>
      <c r="K21" s="24">
        <v>20</v>
      </c>
      <c r="L21" s="24">
        <v>19</v>
      </c>
      <c r="M21" s="7">
        <v>20</v>
      </c>
      <c r="N21" s="39">
        <f t="shared" si="1"/>
        <v>20</v>
      </c>
      <c r="O21" s="40">
        <f t="shared" si="2"/>
        <v>45069</v>
      </c>
      <c r="P21" s="41">
        <f t="shared" si="0"/>
        <v>45094</v>
      </c>
      <c r="Q21" s="70" t="s">
        <v>635</v>
      </c>
      <c r="R21" s="64" t="s">
        <v>96</v>
      </c>
      <c r="S21" s="65" t="s">
        <v>67</v>
      </c>
    </row>
    <row r="22" spans="1:19">
      <c r="A22" t="s">
        <v>97</v>
      </c>
      <c r="B22" s="21">
        <v>45088</v>
      </c>
      <c r="C22" s="30" t="s">
        <v>82</v>
      </c>
      <c r="D22" s="6">
        <v>3</v>
      </c>
      <c r="H22">
        <v>34</v>
      </c>
      <c r="I22">
        <v>34</v>
      </c>
      <c r="J22" s="7">
        <v>38</v>
      </c>
      <c r="K22" s="24">
        <v>20</v>
      </c>
      <c r="L22" s="24">
        <v>20</v>
      </c>
      <c r="M22" s="7">
        <v>22</v>
      </c>
      <c r="N22" s="39">
        <f t="shared" si="1"/>
        <v>21</v>
      </c>
      <c r="O22" s="40">
        <f t="shared" si="2"/>
        <v>45068</v>
      </c>
      <c r="P22" s="41">
        <f t="shared" si="0"/>
        <v>45093</v>
      </c>
      <c r="Q22" s="70" t="s">
        <v>625</v>
      </c>
      <c r="R22" s="64" t="s">
        <v>88</v>
      </c>
      <c r="S22" s="65" t="s">
        <v>67</v>
      </c>
    </row>
    <row r="23" ht="17.45" customHeight="1" spans="1:19">
      <c r="A23" t="s">
        <v>98</v>
      </c>
      <c r="B23" s="21">
        <v>45088</v>
      </c>
      <c r="C23" s="30" t="s">
        <v>82</v>
      </c>
      <c r="D23" s="6">
        <v>3</v>
      </c>
      <c r="H23">
        <v>28</v>
      </c>
      <c r="I23">
        <v>12</v>
      </c>
      <c r="J23" s="7">
        <v>27</v>
      </c>
      <c r="K23" s="24">
        <v>18</v>
      </c>
      <c r="L23" s="24">
        <v>12</v>
      </c>
      <c r="M23" s="7">
        <v>17</v>
      </c>
      <c r="N23" s="39">
        <f t="shared" si="1"/>
        <v>16</v>
      </c>
      <c r="O23" s="40">
        <f t="shared" si="2"/>
        <v>45073</v>
      </c>
      <c r="P23" s="41">
        <f t="shared" si="0"/>
        <v>45098</v>
      </c>
      <c r="Q23" s="70"/>
      <c r="R23" s="64" t="s">
        <v>96</v>
      </c>
      <c r="S23" s="65" t="s">
        <v>57</v>
      </c>
    </row>
    <row r="24" spans="1:19">
      <c r="A24" t="s">
        <v>99</v>
      </c>
      <c r="B24" s="21">
        <v>45088</v>
      </c>
      <c r="C24" s="30" t="s">
        <v>82</v>
      </c>
      <c r="D24" s="6">
        <v>3</v>
      </c>
      <c r="H24">
        <v>32</v>
      </c>
      <c r="I24">
        <v>36</v>
      </c>
      <c r="J24" s="7">
        <v>29</v>
      </c>
      <c r="K24" s="24">
        <v>19</v>
      </c>
      <c r="L24" s="24">
        <v>21</v>
      </c>
      <c r="M24" s="7">
        <v>18</v>
      </c>
      <c r="N24" s="39">
        <f t="shared" si="1"/>
        <v>19</v>
      </c>
      <c r="O24" s="40">
        <f t="shared" si="2"/>
        <v>45070</v>
      </c>
      <c r="P24" s="41">
        <f t="shared" si="0"/>
        <v>45095</v>
      </c>
      <c r="Q24" s="70"/>
      <c r="R24" s="64" t="s">
        <v>96</v>
      </c>
      <c r="S24" s="65" t="s">
        <v>71</v>
      </c>
    </row>
    <row r="25" spans="1:19">
      <c r="A25" t="s">
        <v>100</v>
      </c>
      <c r="B25" s="21">
        <v>45088</v>
      </c>
      <c r="C25" s="30" t="s">
        <v>82</v>
      </c>
      <c r="D25" s="6">
        <v>4</v>
      </c>
      <c r="H25">
        <v>38</v>
      </c>
      <c r="I25">
        <v>36</v>
      </c>
      <c r="J25" s="7">
        <v>30</v>
      </c>
      <c r="K25" s="24">
        <v>22</v>
      </c>
      <c r="L25" s="24">
        <v>21</v>
      </c>
      <c r="M25" s="7">
        <v>19</v>
      </c>
      <c r="N25" s="39">
        <f t="shared" si="1"/>
        <v>21</v>
      </c>
      <c r="O25" s="40">
        <f t="shared" si="2"/>
        <v>45068</v>
      </c>
      <c r="P25" s="41">
        <f t="shared" si="0"/>
        <v>45093</v>
      </c>
      <c r="Q25" s="70" t="s">
        <v>625</v>
      </c>
      <c r="R25" s="64" t="s">
        <v>101</v>
      </c>
      <c r="S25" s="65" t="s">
        <v>71</v>
      </c>
    </row>
    <row r="26" spans="1:19">
      <c r="A26" t="s">
        <v>102</v>
      </c>
      <c r="B26" s="21">
        <v>45091</v>
      </c>
      <c r="C26" s="31" t="s">
        <v>103</v>
      </c>
      <c r="D26" s="6">
        <v>4</v>
      </c>
      <c r="H26">
        <v>37</v>
      </c>
      <c r="I26">
        <v>38</v>
      </c>
      <c r="J26" s="7">
        <v>34</v>
      </c>
      <c r="K26" s="24">
        <v>22</v>
      </c>
      <c r="L26" s="24">
        <v>22</v>
      </c>
      <c r="M26" s="7">
        <v>20</v>
      </c>
      <c r="N26" s="39">
        <f t="shared" ref="N26:N89" si="3">ROUND((K26+L26+M26)/3,0)</f>
        <v>21</v>
      </c>
      <c r="O26" s="40">
        <f t="shared" si="2"/>
        <v>45071</v>
      </c>
      <c r="P26" s="41">
        <f t="shared" ref="P26:P89" si="4">O26+25</f>
        <v>45096</v>
      </c>
      <c r="Q26" s="70" t="s">
        <v>631</v>
      </c>
      <c r="R26" s="64" t="s">
        <v>101</v>
      </c>
      <c r="S26" s="65" t="s">
        <v>57</v>
      </c>
    </row>
    <row r="27" spans="1:19">
      <c r="A27" t="s">
        <v>104</v>
      </c>
      <c r="B27" s="21">
        <v>45091</v>
      </c>
      <c r="C27" s="31" t="s">
        <v>103</v>
      </c>
      <c r="D27" s="6">
        <v>2</v>
      </c>
      <c r="H27">
        <v>24</v>
      </c>
      <c r="I27">
        <v>29</v>
      </c>
      <c r="K27" s="24">
        <v>16</v>
      </c>
      <c r="L27" s="24">
        <v>18</v>
      </c>
      <c r="N27" s="39">
        <f>ROUND((K27+L27)/2,0)</f>
        <v>17</v>
      </c>
      <c r="O27" s="40">
        <f t="shared" ref="O27:O90" si="5">B27-N27+1</f>
        <v>45075</v>
      </c>
      <c r="P27" s="41">
        <f t="shared" si="4"/>
        <v>45100</v>
      </c>
      <c r="Q27" s="71" t="s">
        <v>639</v>
      </c>
      <c r="R27" s="64" t="s">
        <v>101</v>
      </c>
      <c r="S27" s="65" t="s">
        <v>57</v>
      </c>
    </row>
    <row r="28" spans="1:19">
      <c r="A28" t="s">
        <v>105</v>
      </c>
      <c r="B28" s="21">
        <v>45091</v>
      </c>
      <c r="C28" s="31" t="s">
        <v>103</v>
      </c>
      <c r="D28" s="6">
        <v>1</v>
      </c>
      <c r="H28">
        <v>28</v>
      </c>
      <c r="K28" s="24">
        <v>18</v>
      </c>
      <c r="L28" s="24"/>
      <c r="N28" s="39">
        <v>18</v>
      </c>
      <c r="O28" s="40">
        <f t="shared" si="5"/>
        <v>45074</v>
      </c>
      <c r="P28" s="41">
        <f t="shared" si="4"/>
        <v>45099</v>
      </c>
      <c r="Q28" s="70"/>
      <c r="R28" s="64" t="s">
        <v>96</v>
      </c>
      <c r="S28" s="65" t="s">
        <v>57</v>
      </c>
    </row>
    <row r="29" spans="1:19">
      <c r="A29" t="s">
        <v>106</v>
      </c>
      <c r="B29" s="21">
        <v>45091</v>
      </c>
      <c r="C29" s="31" t="s">
        <v>103</v>
      </c>
      <c r="D29" s="6">
        <v>4</v>
      </c>
      <c r="H29">
        <v>38</v>
      </c>
      <c r="I29">
        <v>37</v>
      </c>
      <c r="J29" s="7">
        <v>36</v>
      </c>
      <c r="K29" s="24">
        <v>22</v>
      </c>
      <c r="L29" s="24">
        <v>22</v>
      </c>
      <c r="M29" s="7">
        <v>21</v>
      </c>
      <c r="N29" s="39">
        <f t="shared" si="3"/>
        <v>22</v>
      </c>
      <c r="O29" s="40">
        <f t="shared" si="5"/>
        <v>45070</v>
      </c>
      <c r="P29" s="41">
        <f t="shared" si="4"/>
        <v>45095</v>
      </c>
      <c r="Q29" s="70" t="s">
        <v>625</v>
      </c>
      <c r="R29" s="64" t="s">
        <v>107</v>
      </c>
      <c r="S29" s="65" t="s">
        <v>71</v>
      </c>
    </row>
    <row r="30" spans="1:19">
      <c r="A30" t="s">
        <v>108</v>
      </c>
      <c r="B30" s="21">
        <v>45091</v>
      </c>
      <c r="C30" s="31" t="s">
        <v>103</v>
      </c>
      <c r="D30" s="6">
        <v>4</v>
      </c>
      <c r="E30">
        <v>90</v>
      </c>
      <c r="F30" t="s">
        <v>42</v>
      </c>
      <c r="G30" s="7" t="s">
        <v>42</v>
      </c>
      <c r="K30" s="24">
        <v>10</v>
      </c>
      <c r="L30" s="24">
        <v>11</v>
      </c>
      <c r="M30" s="7">
        <v>11</v>
      </c>
      <c r="N30" s="39">
        <f t="shared" si="3"/>
        <v>11</v>
      </c>
      <c r="O30" s="40">
        <f t="shared" si="5"/>
        <v>45081</v>
      </c>
      <c r="P30" s="41">
        <f t="shared" si="4"/>
        <v>45106</v>
      </c>
      <c r="Q30" s="70"/>
      <c r="R30" s="64" t="s">
        <v>109</v>
      </c>
      <c r="S30" s="65" t="s">
        <v>57</v>
      </c>
    </row>
    <row r="31" spans="1:19">
      <c r="A31" t="s">
        <v>110</v>
      </c>
      <c r="B31" s="21">
        <v>45091</v>
      </c>
      <c r="C31" s="31" t="s">
        <v>103</v>
      </c>
      <c r="D31" s="6">
        <v>5</v>
      </c>
      <c r="H31">
        <v>37</v>
      </c>
      <c r="I31" t="s">
        <v>39</v>
      </c>
      <c r="K31" s="24">
        <v>22</v>
      </c>
      <c r="L31" s="24">
        <v>24</v>
      </c>
      <c r="M31" s="7">
        <v>24</v>
      </c>
      <c r="N31" s="39">
        <f t="shared" si="3"/>
        <v>23</v>
      </c>
      <c r="O31" s="40">
        <f t="shared" si="5"/>
        <v>45069</v>
      </c>
      <c r="P31" s="41">
        <f t="shared" si="4"/>
        <v>45094</v>
      </c>
      <c r="Q31" s="70" t="s">
        <v>633</v>
      </c>
      <c r="R31" s="64" t="s">
        <v>109</v>
      </c>
      <c r="S31" s="65" t="s">
        <v>57</v>
      </c>
    </row>
    <row r="32" spans="1:19">
      <c r="A32" t="s">
        <v>111</v>
      </c>
      <c r="B32" s="21">
        <v>45091</v>
      </c>
      <c r="C32" s="31" t="s">
        <v>103</v>
      </c>
      <c r="D32" s="6">
        <v>2</v>
      </c>
      <c r="E32">
        <v>75</v>
      </c>
      <c r="F32">
        <v>75</v>
      </c>
      <c r="K32" s="24">
        <v>8</v>
      </c>
      <c r="L32" s="24">
        <v>8</v>
      </c>
      <c r="N32" s="39">
        <f>ROUND((K32+L32)/2,0)</f>
        <v>8</v>
      </c>
      <c r="O32" s="40">
        <f t="shared" si="5"/>
        <v>45084</v>
      </c>
      <c r="P32" s="41">
        <f t="shared" si="4"/>
        <v>45109</v>
      </c>
      <c r="Q32" s="70"/>
      <c r="R32" s="64" t="s">
        <v>112</v>
      </c>
      <c r="S32" s="65" t="s">
        <v>71</v>
      </c>
    </row>
    <row r="33" spans="1:19">
      <c r="A33" t="s">
        <v>113</v>
      </c>
      <c r="B33" s="21">
        <v>45091</v>
      </c>
      <c r="C33" s="31" t="s">
        <v>103</v>
      </c>
      <c r="D33" s="6">
        <v>5</v>
      </c>
      <c r="H33">
        <v>31</v>
      </c>
      <c r="I33">
        <v>31</v>
      </c>
      <c r="J33" s="7">
        <v>31</v>
      </c>
      <c r="K33" s="24">
        <v>19</v>
      </c>
      <c r="L33" s="24">
        <v>19</v>
      </c>
      <c r="M33" s="7">
        <v>19</v>
      </c>
      <c r="N33" s="39">
        <f t="shared" si="3"/>
        <v>19</v>
      </c>
      <c r="O33" s="40">
        <f t="shared" si="5"/>
        <v>45073</v>
      </c>
      <c r="P33" s="41">
        <f t="shared" si="4"/>
        <v>45098</v>
      </c>
      <c r="Q33" s="70"/>
      <c r="R33" s="64" t="s">
        <v>96</v>
      </c>
      <c r="S33" s="65" t="s">
        <v>71</v>
      </c>
    </row>
    <row r="34" spans="1:19">
      <c r="A34" t="s">
        <v>114</v>
      </c>
      <c r="B34" s="21">
        <v>45091</v>
      </c>
      <c r="C34" s="31" t="s">
        <v>103</v>
      </c>
      <c r="D34" s="6">
        <v>4</v>
      </c>
      <c r="H34">
        <v>35</v>
      </c>
      <c r="I34">
        <v>37</v>
      </c>
      <c r="J34" s="7">
        <v>35</v>
      </c>
      <c r="K34" s="24">
        <v>21</v>
      </c>
      <c r="L34" s="24">
        <v>22</v>
      </c>
      <c r="M34" s="7">
        <v>21</v>
      </c>
      <c r="N34" s="39">
        <f t="shared" si="3"/>
        <v>21</v>
      </c>
      <c r="O34" s="40">
        <f t="shared" si="5"/>
        <v>45071</v>
      </c>
      <c r="P34" s="41">
        <f t="shared" si="4"/>
        <v>45096</v>
      </c>
      <c r="Q34" s="70" t="s">
        <v>624</v>
      </c>
      <c r="R34" s="64" t="s">
        <v>109</v>
      </c>
      <c r="S34" s="65" t="s">
        <v>57</v>
      </c>
    </row>
    <row r="35" spans="1:19">
      <c r="A35" t="s">
        <v>115</v>
      </c>
      <c r="B35" s="21">
        <v>45091</v>
      </c>
      <c r="C35" s="31" t="s">
        <v>103</v>
      </c>
      <c r="D35" s="6">
        <v>5</v>
      </c>
      <c r="H35">
        <v>30</v>
      </c>
      <c r="I35">
        <v>33</v>
      </c>
      <c r="J35" s="7">
        <v>33</v>
      </c>
      <c r="K35" s="24">
        <v>19</v>
      </c>
      <c r="L35" s="24">
        <v>20</v>
      </c>
      <c r="M35" s="7">
        <v>20</v>
      </c>
      <c r="N35" s="39">
        <f t="shared" si="3"/>
        <v>20</v>
      </c>
      <c r="O35" s="40">
        <f t="shared" si="5"/>
        <v>45072</v>
      </c>
      <c r="P35" s="41">
        <f t="shared" si="4"/>
        <v>45097</v>
      </c>
      <c r="Q35" s="70" t="s">
        <v>631</v>
      </c>
      <c r="R35" s="64" t="s">
        <v>77</v>
      </c>
      <c r="S35" s="65" t="s">
        <v>57</v>
      </c>
    </row>
    <row r="36" spans="1:19">
      <c r="A36" t="s">
        <v>116</v>
      </c>
      <c r="B36" s="21">
        <v>45091</v>
      </c>
      <c r="C36" s="31" t="s">
        <v>103</v>
      </c>
      <c r="D36" s="6">
        <v>5</v>
      </c>
      <c r="H36">
        <v>36</v>
      </c>
      <c r="I36">
        <v>40</v>
      </c>
      <c r="J36" s="7">
        <v>34</v>
      </c>
      <c r="K36" s="24">
        <v>21</v>
      </c>
      <c r="L36" s="24">
        <v>22</v>
      </c>
      <c r="M36" s="7">
        <v>20</v>
      </c>
      <c r="N36" s="39">
        <f t="shared" si="3"/>
        <v>21</v>
      </c>
      <c r="O36" s="40">
        <f t="shared" si="5"/>
        <v>45071</v>
      </c>
      <c r="P36" s="41">
        <f t="shared" si="4"/>
        <v>45096</v>
      </c>
      <c r="Q36" s="70" t="s">
        <v>624</v>
      </c>
      <c r="R36" s="64" t="s">
        <v>96</v>
      </c>
      <c r="S36" s="65" t="s">
        <v>71</v>
      </c>
    </row>
    <row r="37" spans="1:19">
      <c r="A37" t="s">
        <v>117</v>
      </c>
      <c r="B37" s="21">
        <v>45091</v>
      </c>
      <c r="C37" s="31" t="s">
        <v>103</v>
      </c>
      <c r="D37" s="6">
        <v>6</v>
      </c>
      <c r="H37">
        <v>35</v>
      </c>
      <c r="I37">
        <v>34</v>
      </c>
      <c r="J37" s="7">
        <v>36</v>
      </c>
      <c r="K37" s="24">
        <v>21</v>
      </c>
      <c r="L37" s="24">
        <v>20</v>
      </c>
      <c r="M37" s="7">
        <v>21</v>
      </c>
      <c r="N37" s="39">
        <f t="shared" si="3"/>
        <v>21</v>
      </c>
      <c r="O37" s="40">
        <f t="shared" si="5"/>
        <v>45071</v>
      </c>
      <c r="P37" s="41">
        <f t="shared" si="4"/>
        <v>45096</v>
      </c>
      <c r="Q37" s="72" t="s">
        <v>624</v>
      </c>
      <c r="R37" s="73" t="s">
        <v>109</v>
      </c>
      <c r="S37" s="74" t="s">
        <v>57</v>
      </c>
    </row>
    <row r="38" spans="1:19">
      <c r="A38" t="s">
        <v>118</v>
      </c>
      <c r="B38" s="21">
        <v>45091</v>
      </c>
      <c r="C38" s="31" t="s">
        <v>103</v>
      </c>
      <c r="D38" s="6">
        <v>5</v>
      </c>
      <c r="H38" t="s">
        <v>39</v>
      </c>
      <c r="K38" s="24">
        <v>24</v>
      </c>
      <c r="L38" s="24"/>
      <c r="N38" s="39">
        <v>24</v>
      </c>
      <c r="O38" s="40">
        <f t="shared" si="5"/>
        <v>45068</v>
      </c>
      <c r="P38" s="41">
        <f t="shared" si="4"/>
        <v>45093</v>
      </c>
      <c r="Q38" s="72" t="s">
        <v>633</v>
      </c>
      <c r="R38" s="73" t="s">
        <v>112</v>
      </c>
      <c r="S38" s="74" t="s">
        <v>57</v>
      </c>
    </row>
    <row r="39" spans="1:19">
      <c r="A39" t="s">
        <v>119</v>
      </c>
      <c r="B39" s="21">
        <v>45091</v>
      </c>
      <c r="C39" s="31" t="s">
        <v>103</v>
      </c>
      <c r="D39" s="6">
        <v>3</v>
      </c>
      <c r="H39">
        <v>36</v>
      </c>
      <c r="I39">
        <v>39</v>
      </c>
      <c r="J39" s="7">
        <v>36</v>
      </c>
      <c r="K39" s="24">
        <v>21</v>
      </c>
      <c r="L39" s="24">
        <v>22</v>
      </c>
      <c r="M39" s="7">
        <v>21</v>
      </c>
      <c r="N39" s="39">
        <f t="shared" si="3"/>
        <v>21</v>
      </c>
      <c r="O39" s="40">
        <f t="shared" si="5"/>
        <v>45071</v>
      </c>
      <c r="P39" s="41">
        <f t="shared" si="4"/>
        <v>45096</v>
      </c>
      <c r="Q39" s="72" t="s">
        <v>631</v>
      </c>
      <c r="R39" s="73" t="s">
        <v>112</v>
      </c>
      <c r="S39" s="74" t="s">
        <v>71</v>
      </c>
    </row>
    <row r="40" spans="1:19">
      <c r="A40" t="s">
        <v>120</v>
      </c>
      <c r="B40" s="21">
        <v>45091</v>
      </c>
      <c r="C40" s="31" t="s">
        <v>103</v>
      </c>
      <c r="D40" s="6">
        <v>5</v>
      </c>
      <c r="H40">
        <v>38</v>
      </c>
      <c r="I40">
        <v>38</v>
      </c>
      <c r="J40" s="7">
        <v>38</v>
      </c>
      <c r="K40" s="24">
        <v>22</v>
      </c>
      <c r="L40" s="24">
        <v>22</v>
      </c>
      <c r="M40" s="7">
        <v>22</v>
      </c>
      <c r="N40" s="39">
        <f t="shared" si="3"/>
        <v>22</v>
      </c>
      <c r="O40" s="40">
        <f t="shared" si="5"/>
        <v>45070</v>
      </c>
      <c r="P40" s="41">
        <f t="shared" si="4"/>
        <v>45095</v>
      </c>
      <c r="Q40" s="72" t="s">
        <v>624</v>
      </c>
      <c r="R40" s="73" t="s">
        <v>121</v>
      </c>
      <c r="S40" s="74" t="s">
        <v>71</v>
      </c>
    </row>
    <row r="41" spans="1:19">
      <c r="A41" t="s">
        <v>122</v>
      </c>
      <c r="B41" s="21">
        <v>45091</v>
      </c>
      <c r="C41" s="31" t="s">
        <v>103</v>
      </c>
      <c r="D41" s="6">
        <v>5</v>
      </c>
      <c r="H41" t="s">
        <v>39</v>
      </c>
      <c r="K41" s="24">
        <v>24</v>
      </c>
      <c r="L41" s="24"/>
      <c r="N41" s="39">
        <v>24</v>
      </c>
      <c r="O41" s="40">
        <f t="shared" si="5"/>
        <v>45068</v>
      </c>
      <c r="P41" s="41">
        <f t="shared" si="4"/>
        <v>45093</v>
      </c>
      <c r="Q41" s="72" t="s">
        <v>633</v>
      </c>
      <c r="R41" s="73" t="s">
        <v>88</v>
      </c>
      <c r="S41" s="74" t="s">
        <v>57</v>
      </c>
    </row>
    <row r="42" spans="1:19">
      <c r="A42" t="s">
        <v>123</v>
      </c>
      <c r="B42" s="21">
        <v>45091</v>
      </c>
      <c r="C42" s="31" t="s">
        <v>103</v>
      </c>
      <c r="D42" s="6">
        <v>4</v>
      </c>
      <c r="H42">
        <v>34</v>
      </c>
      <c r="I42">
        <v>37</v>
      </c>
      <c r="J42" s="7">
        <v>38</v>
      </c>
      <c r="K42" s="24">
        <v>20</v>
      </c>
      <c r="L42" s="24">
        <v>22</v>
      </c>
      <c r="M42" s="7">
        <v>22</v>
      </c>
      <c r="N42" s="39">
        <f t="shared" si="3"/>
        <v>21</v>
      </c>
      <c r="O42" s="40">
        <f t="shared" si="5"/>
        <v>45071</v>
      </c>
      <c r="P42" s="41">
        <f t="shared" si="4"/>
        <v>45096</v>
      </c>
      <c r="Q42" s="72" t="s">
        <v>631</v>
      </c>
      <c r="R42" s="73" t="s">
        <v>109</v>
      </c>
      <c r="S42" s="74" t="s">
        <v>71</v>
      </c>
    </row>
    <row r="43" spans="1:19">
      <c r="A43" t="s">
        <v>124</v>
      </c>
      <c r="B43" s="21">
        <v>45091</v>
      </c>
      <c r="C43" s="31" t="s">
        <v>103</v>
      </c>
      <c r="D43" s="6">
        <v>4</v>
      </c>
      <c r="H43">
        <v>36</v>
      </c>
      <c r="I43">
        <v>36</v>
      </c>
      <c r="J43" s="7">
        <v>36</v>
      </c>
      <c r="K43" s="24">
        <v>17</v>
      </c>
      <c r="L43" s="24">
        <v>17</v>
      </c>
      <c r="M43" s="7">
        <v>17</v>
      </c>
      <c r="N43" s="39">
        <f t="shared" si="3"/>
        <v>17</v>
      </c>
      <c r="O43" s="40">
        <f t="shared" si="5"/>
        <v>45075</v>
      </c>
      <c r="P43" s="41">
        <f t="shared" si="4"/>
        <v>45100</v>
      </c>
      <c r="Q43" s="72" t="s">
        <v>631</v>
      </c>
      <c r="R43" s="73" t="s">
        <v>64</v>
      </c>
      <c r="S43" s="74" t="s">
        <v>71</v>
      </c>
    </row>
    <row r="44" spans="1:19">
      <c r="A44" t="s">
        <v>125</v>
      </c>
      <c r="B44" s="21">
        <v>45091</v>
      </c>
      <c r="C44" s="31" t="s">
        <v>103</v>
      </c>
      <c r="D44" s="6">
        <v>2</v>
      </c>
      <c r="H44">
        <v>35</v>
      </c>
      <c r="I44">
        <v>38</v>
      </c>
      <c r="K44" s="24">
        <v>21</v>
      </c>
      <c r="L44" s="24">
        <v>22</v>
      </c>
      <c r="N44" s="39">
        <f>ROUND((K44+L44)/2,0)</f>
        <v>22</v>
      </c>
      <c r="O44" s="40">
        <f t="shared" si="5"/>
        <v>45070</v>
      </c>
      <c r="P44" s="41">
        <f t="shared" si="4"/>
        <v>45095</v>
      </c>
      <c r="Q44" s="72" t="s">
        <v>640</v>
      </c>
      <c r="R44" s="73" t="s">
        <v>126</v>
      </c>
      <c r="S44" s="74" t="s">
        <v>71</v>
      </c>
    </row>
    <row r="45" spans="1:19">
      <c r="A45" t="s">
        <v>127</v>
      </c>
      <c r="B45" s="21">
        <v>45091</v>
      </c>
      <c r="C45" s="31" t="s">
        <v>103</v>
      </c>
      <c r="D45" s="6">
        <v>4</v>
      </c>
      <c r="E45">
        <v>60</v>
      </c>
      <c r="F45">
        <v>75</v>
      </c>
      <c r="G45" s="7">
        <v>75</v>
      </c>
      <c r="K45" s="24">
        <v>7</v>
      </c>
      <c r="L45" s="24">
        <v>8</v>
      </c>
      <c r="M45" s="7">
        <v>8</v>
      </c>
      <c r="N45" s="39">
        <f t="shared" si="3"/>
        <v>8</v>
      </c>
      <c r="O45" s="40">
        <f t="shared" si="5"/>
        <v>45084</v>
      </c>
      <c r="P45" s="41">
        <f t="shared" si="4"/>
        <v>45109</v>
      </c>
      <c r="Q45" s="72"/>
      <c r="R45" s="73" t="s">
        <v>128</v>
      </c>
      <c r="S45" s="74" t="s">
        <v>71</v>
      </c>
    </row>
    <row r="46" spans="1:19">
      <c r="A46" t="s">
        <v>129</v>
      </c>
      <c r="B46" s="21">
        <v>45091</v>
      </c>
      <c r="C46" s="31" t="s">
        <v>103</v>
      </c>
      <c r="D46" s="6">
        <v>3</v>
      </c>
      <c r="E46">
        <v>75</v>
      </c>
      <c r="F46">
        <v>75</v>
      </c>
      <c r="G46" s="7">
        <v>75</v>
      </c>
      <c r="K46" s="24">
        <v>8</v>
      </c>
      <c r="L46" s="24">
        <v>8</v>
      </c>
      <c r="M46" s="7">
        <v>8</v>
      </c>
      <c r="N46" s="39">
        <f t="shared" si="3"/>
        <v>8</v>
      </c>
      <c r="O46" s="40">
        <f t="shared" si="5"/>
        <v>45084</v>
      </c>
      <c r="P46" s="41">
        <f t="shared" si="4"/>
        <v>45109</v>
      </c>
      <c r="Q46" s="72"/>
      <c r="R46" s="73" t="s">
        <v>130</v>
      </c>
      <c r="S46" s="74" t="s">
        <v>57</v>
      </c>
    </row>
    <row r="47" spans="1:19">
      <c r="A47" t="s">
        <v>131</v>
      </c>
      <c r="B47" s="21">
        <v>45091</v>
      </c>
      <c r="C47" s="31" t="s">
        <v>103</v>
      </c>
      <c r="D47" s="6">
        <v>3</v>
      </c>
      <c r="H47">
        <v>40</v>
      </c>
      <c r="I47">
        <v>38</v>
      </c>
      <c r="J47" s="7">
        <v>37</v>
      </c>
      <c r="K47" s="24">
        <v>22</v>
      </c>
      <c r="L47" s="24">
        <v>22</v>
      </c>
      <c r="M47" s="7">
        <v>22</v>
      </c>
      <c r="N47" s="39">
        <f t="shared" si="3"/>
        <v>22</v>
      </c>
      <c r="O47" s="40">
        <f t="shared" si="5"/>
        <v>45070</v>
      </c>
      <c r="P47" s="41">
        <f t="shared" si="4"/>
        <v>45095</v>
      </c>
      <c r="Q47" s="72" t="s">
        <v>625</v>
      </c>
      <c r="R47" s="73" t="s">
        <v>132</v>
      </c>
      <c r="S47" s="74" t="s">
        <v>57</v>
      </c>
    </row>
    <row r="48" spans="1:19">
      <c r="A48" t="s">
        <v>133</v>
      </c>
      <c r="B48" s="21">
        <v>45091</v>
      </c>
      <c r="C48" s="31" t="s">
        <v>103</v>
      </c>
      <c r="D48" s="6">
        <v>2</v>
      </c>
      <c r="H48">
        <v>34</v>
      </c>
      <c r="I48">
        <v>32</v>
      </c>
      <c r="K48" s="24">
        <v>20</v>
      </c>
      <c r="L48" s="24">
        <v>19</v>
      </c>
      <c r="N48" s="39">
        <f>ROUND((K48+L48)/2,0)</f>
        <v>20</v>
      </c>
      <c r="O48" s="40">
        <f t="shared" si="5"/>
        <v>45072</v>
      </c>
      <c r="P48" s="41">
        <f t="shared" si="4"/>
        <v>45097</v>
      </c>
      <c r="Q48" s="72" t="s">
        <v>631</v>
      </c>
      <c r="R48" s="73" t="s">
        <v>134</v>
      </c>
      <c r="S48" s="74" t="s">
        <v>71</v>
      </c>
    </row>
    <row r="49" spans="1:19">
      <c r="A49" t="s">
        <v>135</v>
      </c>
      <c r="B49" s="21">
        <v>45091</v>
      </c>
      <c r="C49" s="31" t="s">
        <v>103</v>
      </c>
      <c r="D49" s="6">
        <v>4</v>
      </c>
      <c r="E49">
        <v>30</v>
      </c>
      <c r="F49">
        <v>30</v>
      </c>
      <c r="G49" s="7">
        <v>15</v>
      </c>
      <c r="K49" s="24">
        <v>4</v>
      </c>
      <c r="L49" s="24">
        <v>4</v>
      </c>
      <c r="M49" s="7">
        <v>1</v>
      </c>
      <c r="N49" s="39">
        <f t="shared" si="3"/>
        <v>3</v>
      </c>
      <c r="O49" s="40">
        <f t="shared" si="5"/>
        <v>45089</v>
      </c>
      <c r="P49" s="41">
        <f t="shared" si="4"/>
        <v>45114</v>
      </c>
      <c r="Q49" s="95" t="s">
        <v>639</v>
      </c>
      <c r="R49" s="73" t="s">
        <v>136</v>
      </c>
      <c r="S49" s="74" t="s">
        <v>71</v>
      </c>
    </row>
    <row r="50" spans="1:19">
      <c r="A50" t="s">
        <v>137</v>
      </c>
      <c r="B50" s="21">
        <v>45091</v>
      </c>
      <c r="C50" s="31" t="s">
        <v>103</v>
      </c>
      <c r="D50" s="6">
        <v>4</v>
      </c>
      <c r="H50">
        <v>33</v>
      </c>
      <c r="I50">
        <v>36</v>
      </c>
      <c r="J50" s="7">
        <v>36</v>
      </c>
      <c r="K50" s="24">
        <v>20</v>
      </c>
      <c r="L50" s="24">
        <v>21</v>
      </c>
      <c r="M50" s="7">
        <v>21</v>
      </c>
      <c r="N50" s="39">
        <f t="shared" si="3"/>
        <v>21</v>
      </c>
      <c r="O50" s="40">
        <f t="shared" si="5"/>
        <v>45071</v>
      </c>
      <c r="P50" s="41">
        <f t="shared" si="4"/>
        <v>45096</v>
      </c>
      <c r="Q50" s="70" t="s">
        <v>624</v>
      </c>
      <c r="R50" s="64" t="s">
        <v>134</v>
      </c>
      <c r="S50" s="65" t="s">
        <v>57</v>
      </c>
    </row>
    <row r="51" spans="1:19">
      <c r="A51" t="s">
        <v>138</v>
      </c>
      <c r="B51" s="21">
        <v>45091</v>
      </c>
      <c r="C51" s="31" t="s">
        <v>103</v>
      </c>
      <c r="D51" s="6">
        <v>5</v>
      </c>
      <c r="H51">
        <v>32</v>
      </c>
      <c r="I51">
        <v>33</v>
      </c>
      <c r="J51" s="7">
        <v>35</v>
      </c>
      <c r="K51" s="24">
        <v>19</v>
      </c>
      <c r="L51" s="24">
        <v>20</v>
      </c>
      <c r="M51" s="7">
        <v>21</v>
      </c>
      <c r="N51" s="39">
        <f t="shared" si="3"/>
        <v>20</v>
      </c>
      <c r="O51" s="40">
        <f t="shared" si="5"/>
        <v>45072</v>
      </c>
      <c r="P51" s="41">
        <f t="shared" si="4"/>
        <v>45097</v>
      </c>
      <c r="Q51" s="70" t="s">
        <v>624</v>
      </c>
      <c r="R51" s="64" t="s">
        <v>112</v>
      </c>
      <c r="S51" s="65" t="s">
        <v>71</v>
      </c>
    </row>
    <row r="52" spans="1:19">
      <c r="A52" t="s">
        <v>139</v>
      </c>
      <c r="B52" s="21">
        <v>45091</v>
      </c>
      <c r="C52" s="31" t="s">
        <v>103</v>
      </c>
      <c r="D52" s="6">
        <v>5</v>
      </c>
      <c r="H52" t="s">
        <v>140</v>
      </c>
      <c r="I52" t="s">
        <v>39</v>
      </c>
      <c r="K52" s="24">
        <v>25</v>
      </c>
      <c r="L52" s="24"/>
      <c r="N52" s="39">
        <v>25</v>
      </c>
      <c r="O52" s="40">
        <f t="shared" si="5"/>
        <v>45067</v>
      </c>
      <c r="P52" s="41">
        <f t="shared" si="4"/>
        <v>45092</v>
      </c>
      <c r="Q52" s="70" t="s">
        <v>633</v>
      </c>
      <c r="R52" s="64" t="s">
        <v>141</v>
      </c>
      <c r="S52" s="65" t="s">
        <v>71</v>
      </c>
    </row>
    <row r="53" spans="1:19">
      <c r="A53" t="s">
        <v>142</v>
      </c>
      <c r="B53" s="21">
        <v>45091</v>
      </c>
      <c r="C53" s="31" t="s">
        <v>103</v>
      </c>
      <c r="D53" s="6">
        <v>4</v>
      </c>
      <c r="H53">
        <v>34</v>
      </c>
      <c r="I53">
        <v>38</v>
      </c>
      <c r="J53" s="7">
        <v>37</v>
      </c>
      <c r="K53" s="24">
        <v>20</v>
      </c>
      <c r="L53" s="24">
        <v>22</v>
      </c>
      <c r="M53" s="7">
        <v>22</v>
      </c>
      <c r="N53" s="39">
        <f t="shared" si="3"/>
        <v>21</v>
      </c>
      <c r="O53" s="40">
        <f t="shared" si="5"/>
        <v>45071</v>
      </c>
      <c r="P53" s="41">
        <f t="shared" si="4"/>
        <v>45096</v>
      </c>
      <c r="Q53" s="70" t="s">
        <v>624</v>
      </c>
      <c r="R53" s="64" t="s">
        <v>64</v>
      </c>
      <c r="S53" s="65" t="s">
        <v>57</v>
      </c>
    </row>
    <row r="54" spans="1:19">
      <c r="A54" t="s">
        <v>143</v>
      </c>
      <c r="B54" s="21">
        <v>45091</v>
      </c>
      <c r="C54" s="31" t="s">
        <v>103</v>
      </c>
      <c r="D54" s="6">
        <v>5</v>
      </c>
      <c r="E54">
        <v>90</v>
      </c>
      <c r="F54">
        <v>90</v>
      </c>
      <c r="G54" s="7">
        <v>90</v>
      </c>
      <c r="K54" s="24">
        <v>10</v>
      </c>
      <c r="L54" s="24">
        <v>10</v>
      </c>
      <c r="M54" s="7">
        <v>10</v>
      </c>
      <c r="N54" s="39">
        <f t="shared" si="3"/>
        <v>10</v>
      </c>
      <c r="O54" s="40">
        <f t="shared" si="5"/>
        <v>45082</v>
      </c>
      <c r="P54" s="41">
        <f t="shared" si="4"/>
        <v>45107</v>
      </c>
      <c r="Q54" s="70"/>
      <c r="R54" s="64" t="s">
        <v>144</v>
      </c>
      <c r="S54" s="65" t="s">
        <v>71</v>
      </c>
    </row>
    <row r="55" spans="1:19">
      <c r="A55" t="s">
        <v>145</v>
      </c>
      <c r="B55" s="21">
        <v>45091</v>
      </c>
      <c r="C55" s="31" t="s">
        <v>103</v>
      </c>
      <c r="D55" s="6">
        <v>8</v>
      </c>
      <c r="H55">
        <v>36</v>
      </c>
      <c r="I55">
        <v>37</v>
      </c>
      <c r="J55" s="7">
        <v>39</v>
      </c>
      <c r="K55" s="24">
        <v>21</v>
      </c>
      <c r="L55" s="24">
        <v>22</v>
      </c>
      <c r="M55" s="7">
        <v>22</v>
      </c>
      <c r="N55" s="39">
        <f t="shared" si="3"/>
        <v>22</v>
      </c>
      <c r="O55" s="40">
        <f t="shared" si="5"/>
        <v>45070</v>
      </c>
      <c r="P55" s="41">
        <f t="shared" si="4"/>
        <v>45095</v>
      </c>
      <c r="Q55" s="70" t="s">
        <v>635</v>
      </c>
      <c r="R55" s="64" t="s">
        <v>80</v>
      </c>
      <c r="S55" s="65" t="s">
        <v>71</v>
      </c>
    </row>
    <row r="56" spans="1:19">
      <c r="A56" t="s">
        <v>146</v>
      </c>
      <c r="B56" s="21">
        <v>45091</v>
      </c>
      <c r="C56" s="31" t="s">
        <v>103</v>
      </c>
      <c r="D56" s="6">
        <v>4</v>
      </c>
      <c r="H56">
        <v>34</v>
      </c>
      <c r="I56">
        <v>35</v>
      </c>
      <c r="J56" s="7">
        <v>36</v>
      </c>
      <c r="K56" s="24">
        <v>20</v>
      </c>
      <c r="L56" s="24">
        <v>21</v>
      </c>
      <c r="M56" s="7">
        <v>21</v>
      </c>
      <c r="N56" s="39">
        <f t="shared" si="3"/>
        <v>21</v>
      </c>
      <c r="O56" s="40">
        <f t="shared" si="5"/>
        <v>45071</v>
      </c>
      <c r="P56" s="41">
        <f t="shared" si="4"/>
        <v>45096</v>
      </c>
      <c r="Q56" s="70" t="s">
        <v>624</v>
      </c>
      <c r="R56" s="64" t="s">
        <v>96</v>
      </c>
      <c r="S56" s="65" t="s">
        <v>71</v>
      </c>
    </row>
    <row r="57" spans="1:19">
      <c r="A57" t="s">
        <v>147</v>
      </c>
      <c r="B57" s="21">
        <v>45091</v>
      </c>
      <c r="C57" s="31" t="s">
        <v>103</v>
      </c>
      <c r="D57" s="6">
        <v>4</v>
      </c>
      <c r="H57">
        <v>35</v>
      </c>
      <c r="I57">
        <v>38</v>
      </c>
      <c r="J57" s="7">
        <v>36</v>
      </c>
      <c r="K57" s="24">
        <v>21</v>
      </c>
      <c r="L57" s="24">
        <v>22</v>
      </c>
      <c r="M57" s="7">
        <v>21</v>
      </c>
      <c r="N57" s="39">
        <f t="shared" si="3"/>
        <v>21</v>
      </c>
      <c r="O57" s="40">
        <f t="shared" si="5"/>
        <v>45071</v>
      </c>
      <c r="P57" s="41">
        <f t="shared" si="4"/>
        <v>45096</v>
      </c>
      <c r="Q57" s="70" t="s">
        <v>624</v>
      </c>
      <c r="R57" s="64" t="s">
        <v>96</v>
      </c>
      <c r="S57" s="65" t="s">
        <v>57</v>
      </c>
    </row>
    <row r="58" spans="1:23">
      <c r="A58" t="s">
        <v>148</v>
      </c>
      <c r="B58" s="21">
        <v>45091</v>
      </c>
      <c r="C58" s="31" t="s">
        <v>103</v>
      </c>
      <c r="D58" s="6">
        <v>3</v>
      </c>
      <c r="F58" t="s">
        <v>149</v>
      </c>
      <c r="H58">
        <v>32</v>
      </c>
      <c r="K58" s="24">
        <v>19</v>
      </c>
      <c r="L58" s="24"/>
      <c r="N58" s="39">
        <v>19</v>
      </c>
      <c r="O58" s="40">
        <f t="shared" si="5"/>
        <v>45073</v>
      </c>
      <c r="P58" s="41">
        <f t="shared" si="4"/>
        <v>45098</v>
      </c>
      <c r="Q58" s="70"/>
      <c r="R58" s="64" t="s">
        <v>96</v>
      </c>
      <c r="S58" s="65" t="s">
        <v>57</v>
      </c>
      <c r="T58" s="5" t="s">
        <v>150</v>
      </c>
      <c r="U58" s="5"/>
      <c r="V58" s="5"/>
      <c r="W58" s="5"/>
    </row>
    <row r="59" spans="1:19">
      <c r="A59" t="s">
        <v>151</v>
      </c>
      <c r="B59" s="21">
        <v>45091</v>
      </c>
      <c r="C59" s="31" t="s">
        <v>103</v>
      </c>
      <c r="D59" s="6">
        <v>2</v>
      </c>
      <c r="H59">
        <v>32</v>
      </c>
      <c r="I59">
        <v>34</v>
      </c>
      <c r="K59" s="24">
        <v>19</v>
      </c>
      <c r="L59" s="24">
        <v>20</v>
      </c>
      <c r="N59" s="39">
        <f>ROUND((K59+L59)/2,0)</f>
        <v>20</v>
      </c>
      <c r="O59" s="40">
        <f t="shared" si="5"/>
        <v>45072</v>
      </c>
      <c r="P59" s="41">
        <f t="shared" si="4"/>
        <v>45097</v>
      </c>
      <c r="Q59" s="70"/>
      <c r="R59" s="64" t="s">
        <v>96</v>
      </c>
      <c r="S59" s="65" t="s">
        <v>71</v>
      </c>
    </row>
    <row r="60" spans="1:19">
      <c r="A60" t="s">
        <v>152</v>
      </c>
      <c r="B60" s="21">
        <v>45091</v>
      </c>
      <c r="C60" s="31" t="s">
        <v>103</v>
      </c>
      <c r="D60" s="6">
        <v>3</v>
      </c>
      <c r="H60">
        <v>27</v>
      </c>
      <c r="I60">
        <v>29</v>
      </c>
      <c r="J60" s="7">
        <v>30</v>
      </c>
      <c r="K60" s="24">
        <v>17</v>
      </c>
      <c r="L60" s="24">
        <v>18</v>
      </c>
      <c r="M60" s="7">
        <v>19</v>
      </c>
      <c r="N60" s="39">
        <f t="shared" si="3"/>
        <v>18</v>
      </c>
      <c r="O60" s="40">
        <f t="shared" si="5"/>
        <v>45074</v>
      </c>
      <c r="P60" s="41">
        <f t="shared" si="4"/>
        <v>45099</v>
      </c>
      <c r="Q60" s="70"/>
      <c r="R60" s="64" t="s">
        <v>136</v>
      </c>
      <c r="S60" s="65" t="s">
        <v>57</v>
      </c>
    </row>
    <row r="61" spans="1:19">
      <c r="A61" t="s">
        <v>153</v>
      </c>
      <c r="B61" s="21">
        <v>45091</v>
      </c>
      <c r="C61" s="31" t="s">
        <v>103</v>
      </c>
      <c r="D61" s="6">
        <v>4</v>
      </c>
      <c r="H61">
        <v>24</v>
      </c>
      <c r="I61">
        <v>22</v>
      </c>
      <c r="J61" s="7">
        <v>25</v>
      </c>
      <c r="K61" s="24">
        <v>16</v>
      </c>
      <c r="L61" s="24">
        <v>15</v>
      </c>
      <c r="M61" s="7">
        <v>16</v>
      </c>
      <c r="N61" s="39">
        <f t="shared" si="3"/>
        <v>16</v>
      </c>
      <c r="O61" s="40">
        <f t="shared" si="5"/>
        <v>45076</v>
      </c>
      <c r="P61" s="41">
        <f t="shared" si="4"/>
        <v>45101</v>
      </c>
      <c r="Q61" s="70"/>
      <c r="R61" s="64" t="s">
        <v>64</v>
      </c>
      <c r="S61" s="65" t="s">
        <v>57</v>
      </c>
    </row>
    <row r="62" spans="1:19">
      <c r="A62" t="s">
        <v>154</v>
      </c>
      <c r="B62" s="21">
        <v>45091</v>
      </c>
      <c r="C62" s="31" t="s">
        <v>103</v>
      </c>
      <c r="D62" s="6">
        <v>5</v>
      </c>
      <c r="H62">
        <v>31</v>
      </c>
      <c r="I62">
        <v>30</v>
      </c>
      <c r="J62" s="7">
        <v>34</v>
      </c>
      <c r="K62" s="24">
        <v>19</v>
      </c>
      <c r="L62" s="24">
        <v>19</v>
      </c>
      <c r="M62" s="7">
        <v>20</v>
      </c>
      <c r="N62" s="39">
        <f t="shared" si="3"/>
        <v>19</v>
      </c>
      <c r="O62" s="40">
        <f t="shared" si="5"/>
        <v>45073</v>
      </c>
      <c r="P62" s="41">
        <f t="shared" si="4"/>
        <v>45098</v>
      </c>
      <c r="Q62" s="70" t="s">
        <v>625</v>
      </c>
      <c r="R62" s="64" t="s">
        <v>155</v>
      </c>
      <c r="S62" s="65" t="s">
        <v>71</v>
      </c>
    </row>
    <row r="63" spans="1:19">
      <c r="A63" t="s">
        <v>156</v>
      </c>
      <c r="B63" s="21">
        <v>45091</v>
      </c>
      <c r="C63" s="31" t="s">
        <v>103</v>
      </c>
      <c r="D63" s="6">
        <v>4</v>
      </c>
      <c r="H63">
        <v>22</v>
      </c>
      <c r="I63">
        <v>25</v>
      </c>
      <c r="J63" s="7">
        <v>26</v>
      </c>
      <c r="K63" s="24">
        <v>15</v>
      </c>
      <c r="L63" s="24">
        <v>16</v>
      </c>
      <c r="M63" s="7">
        <v>17</v>
      </c>
      <c r="N63" s="39">
        <f t="shared" si="3"/>
        <v>16</v>
      </c>
      <c r="O63" s="40">
        <f t="shared" si="5"/>
        <v>45076</v>
      </c>
      <c r="P63" s="41">
        <f t="shared" si="4"/>
        <v>45101</v>
      </c>
      <c r="Q63" s="70" t="s">
        <v>624</v>
      </c>
      <c r="R63" s="64" t="s">
        <v>96</v>
      </c>
      <c r="S63" s="65" t="s">
        <v>71</v>
      </c>
    </row>
    <row r="64" spans="1:19">
      <c r="A64" t="s">
        <v>157</v>
      </c>
      <c r="B64" s="21">
        <v>45091</v>
      </c>
      <c r="C64" s="31" t="s">
        <v>103</v>
      </c>
      <c r="D64" s="6">
        <v>3</v>
      </c>
      <c r="H64">
        <v>31</v>
      </c>
      <c r="I64">
        <v>33</v>
      </c>
      <c r="J64" s="7">
        <v>33</v>
      </c>
      <c r="K64" s="24">
        <v>19</v>
      </c>
      <c r="L64" s="24">
        <v>20</v>
      </c>
      <c r="M64" s="7">
        <v>20</v>
      </c>
      <c r="N64" s="39">
        <f t="shared" si="3"/>
        <v>20</v>
      </c>
      <c r="O64" s="40">
        <f t="shared" si="5"/>
        <v>45072</v>
      </c>
      <c r="P64" s="41">
        <f t="shared" si="4"/>
        <v>45097</v>
      </c>
      <c r="Q64" s="71" t="s">
        <v>639</v>
      </c>
      <c r="R64" s="64" t="s">
        <v>158</v>
      </c>
      <c r="S64" s="65" t="s">
        <v>71</v>
      </c>
    </row>
    <row r="65" spans="1:19">
      <c r="A65" t="s">
        <v>159</v>
      </c>
      <c r="B65" s="21">
        <v>45091</v>
      </c>
      <c r="C65" s="31" t="s">
        <v>103</v>
      </c>
      <c r="D65" s="6">
        <v>5</v>
      </c>
      <c r="H65">
        <v>32</v>
      </c>
      <c r="I65">
        <v>30</v>
      </c>
      <c r="J65" s="7">
        <v>34</v>
      </c>
      <c r="K65" s="24">
        <v>19</v>
      </c>
      <c r="L65" s="24">
        <v>19</v>
      </c>
      <c r="M65" s="7">
        <v>20</v>
      </c>
      <c r="N65" s="39">
        <f t="shared" si="3"/>
        <v>19</v>
      </c>
      <c r="O65" s="40">
        <f t="shared" si="5"/>
        <v>45073</v>
      </c>
      <c r="P65" s="41">
        <f t="shared" si="4"/>
        <v>45098</v>
      </c>
      <c r="Q65" s="70"/>
      <c r="R65" s="64" t="s">
        <v>96</v>
      </c>
      <c r="S65" s="65" t="s">
        <v>57</v>
      </c>
    </row>
    <row r="66" spans="1:19">
      <c r="A66" t="s">
        <v>160</v>
      </c>
      <c r="B66" s="21">
        <v>45091</v>
      </c>
      <c r="C66" s="52" t="s">
        <v>161</v>
      </c>
      <c r="D66" s="6">
        <v>4</v>
      </c>
      <c r="H66">
        <v>33</v>
      </c>
      <c r="I66">
        <v>35</v>
      </c>
      <c r="J66" s="7">
        <v>35</v>
      </c>
      <c r="K66" s="24">
        <v>20</v>
      </c>
      <c r="L66" s="24">
        <v>21</v>
      </c>
      <c r="M66" s="7">
        <v>21</v>
      </c>
      <c r="N66" s="39">
        <f t="shared" si="3"/>
        <v>21</v>
      </c>
      <c r="O66" s="40">
        <f t="shared" si="5"/>
        <v>45071</v>
      </c>
      <c r="P66" s="41">
        <f t="shared" si="4"/>
        <v>45096</v>
      </c>
      <c r="Q66" s="70" t="s">
        <v>624</v>
      </c>
      <c r="R66" s="64" t="s">
        <v>162</v>
      </c>
      <c r="S66" s="65" t="s">
        <v>71</v>
      </c>
    </row>
    <row r="67" spans="1:19">
      <c r="A67" t="s">
        <v>163</v>
      </c>
      <c r="B67" s="21">
        <v>45091</v>
      </c>
      <c r="C67" s="52" t="s">
        <v>161</v>
      </c>
      <c r="D67" s="6">
        <v>6</v>
      </c>
      <c r="H67">
        <v>38</v>
      </c>
      <c r="I67">
        <v>38</v>
      </c>
      <c r="J67" s="7">
        <v>40</v>
      </c>
      <c r="K67" s="24">
        <v>22</v>
      </c>
      <c r="L67" s="24">
        <v>22</v>
      </c>
      <c r="M67" s="7">
        <v>22</v>
      </c>
      <c r="N67" s="39">
        <f t="shared" si="3"/>
        <v>22</v>
      </c>
      <c r="O67" s="40">
        <f t="shared" si="5"/>
        <v>45070</v>
      </c>
      <c r="P67" s="41">
        <f t="shared" si="4"/>
        <v>45095</v>
      </c>
      <c r="Q67" s="70" t="s">
        <v>625</v>
      </c>
      <c r="R67" s="64" t="s">
        <v>88</v>
      </c>
      <c r="S67" s="65" t="s">
        <v>67</v>
      </c>
    </row>
    <row r="68" spans="1:19">
      <c r="A68" t="s">
        <v>164</v>
      </c>
      <c r="B68" s="21">
        <v>45091</v>
      </c>
      <c r="C68" s="52" t="s">
        <v>161</v>
      </c>
      <c r="D68" s="6">
        <v>5</v>
      </c>
      <c r="H68">
        <v>41</v>
      </c>
      <c r="I68">
        <v>37</v>
      </c>
      <c r="J68" s="7">
        <v>42</v>
      </c>
      <c r="K68" s="24">
        <v>23</v>
      </c>
      <c r="L68" s="24">
        <v>22</v>
      </c>
      <c r="M68" s="7">
        <v>23</v>
      </c>
      <c r="N68" s="39">
        <f t="shared" si="3"/>
        <v>23</v>
      </c>
      <c r="O68" s="40">
        <f t="shared" si="5"/>
        <v>45069</v>
      </c>
      <c r="P68" s="41">
        <f t="shared" si="4"/>
        <v>45094</v>
      </c>
      <c r="Q68" s="70" t="s">
        <v>625</v>
      </c>
      <c r="R68" s="64" t="s">
        <v>165</v>
      </c>
      <c r="S68" s="65" t="s">
        <v>57</v>
      </c>
    </row>
    <row r="69" spans="1:19">
      <c r="A69" t="s">
        <v>166</v>
      </c>
      <c r="B69" s="21">
        <v>45091</v>
      </c>
      <c r="C69" s="52" t="s">
        <v>161</v>
      </c>
      <c r="D69" s="6">
        <v>3</v>
      </c>
      <c r="H69">
        <v>40</v>
      </c>
      <c r="I69">
        <v>38</v>
      </c>
      <c r="J69" s="7">
        <v>32</v>
      </c>
      <c r="K69" s="24">
        <v>22</v>
      </c>
      <c r="L69" s="24">
        <v>22</v>
      </c>
      <c r="M69" s="7">
        <v>19</v>
      </c>
      <c r="N69" s="39">
        <f t="shared" si="3"/>
        <v>21</v>
      </c>
      <c r="O69" s="40">
        <f t="shared" si="5"/>
        <v>45071</v>
      </c>
      <c r="P69" s="41">
        <f t="shared" si="4"/>
        <v>45096</v>
      </c>
      <c r="Q69" s="70" t="s">
        <v>631</v>
      </c>
      <c r="R69" s="64" t="s">
        <v>167</v>
      </c>
      <c r="S69" s="65" t="s">
        <v>71</v>
      </c>
    </row>
    <row r="70" spans="1:19">
      <c r="A70" t="s">
        <v>168</v>
      </c>
      <c r="B70" s="21">
        <v>45091</v>
      </c>
      <c r="C70" s="52" t="s">
        <v>161</v>
      </c>
      <c r="D70" s="6">
        <v>1</v>
      </c>
      <c r="E70">
        <v>45</v>
      </c>
      <c r="K70" s="24">
        <v>6</v>
      </c>
      <c r="L70" s="24"/>
      <c r="N70" s="39">
        <v>6</v>
      </c>
      <c r="O70" s="40">
        <f t="shared" si="5"/>
        <v>45086</v>
      </c>
      <c r="P70" s="41">
        <f t="shared" si="4"/>
        <v>45111</v>
      </c>
      <c r="Q70" s="70"/>
      <c r="R70" s="64" t="s">
        <v>169</v>
      </c>
      <c r="S70" s="65" t="s">
        <v>57</v>
      </c>
    </row>
    <row r="71" spans="1:19">
      <c r="A71" t="s">
        <v>170</v>
      </c>
      <c r="B71" s="21">
        <v>45091</v>
      </c>
      <c r="C71" s="52" t="s">
        <v>161</v>
      </c>
      <c r="D71" s="6">
        <v>5</v>
      </c>
      <c r="H71">
        <v>30</v>
      </c>
      <c r="I71">
        <v>32</v>
      </c>
      <c r="J71" s="7">
        <v>31</v>
      </c>
      <c r="K71" s="24">
        <v>19</v>
      </c>
      <c r="L71" s="24">
        <v>19</v>
      </c>
      <c r="M71" s="7">
        <v>19</v>
      </c>
      <c r="N71" s="39">
        <f t="shared" si="3"/>
        <v>19</v>
      </c>
      <c r="O71" s="40">
        <f t="shared" si="5"/>
        <v>45073</v>
      </c>
      <c r="P71" s="41">
        <f t="shared" si="4"/>
        <v>45098</v>
      </c>
      <c r="Q71" s="70" t="s">
        <v>624</v>
      </c>
      <c r="R71" s="64" t="s">
        <v>73</v>
      </c>
      <c r="S71" s="65" t="s">
        <v>57</v>
      </c>
    </row>
    <row r="72" spans="1:19">
      <c r="A72" t="s">
        <v>171</v>
      </c>
      <c r="B72" s="21">
        <v>45091</v>
      </c>
      <c r="C72" s="52" t="s">
        <v>161</v>
      </c>
      <c r="D72" s="6">
        <v>5</v>
      </c>
      <c r="H72">
        <v>34</v>
      </c>
      <c r="I72">
        <v>38</v>
      </c>
      <c r="J72" s="7">
        <v>33</v>
      </c>
      <c r="K72" s="24">
        <v>20</v>
      </c>
      <c r="L72" s="24">
        <v>22</v>
      </c>
      <c r="M72" s="7">
        <v>20</v>
      </c>
      <c r="N72" s="39">
        <f t="shared" si="3"/>
        <v>21</v>
      </c>
      <c r="O72" s="40">
        <f t="shared" si="5"/>
        <v>45071</v>
      </c>
      <c r="P72" s="41">
        <f t="shared" si="4"/>
        <v>45096</v>
      </c>
      <c r="Q72" s="70" t="s">
        <v>624</v>
      </c>
      <c r="R72" s="64" t="s">
        <v>73</v>
      </c>
      <c r="S72" s="65" t="s">
        <v>71</v>
      </c>
    </row>
    <row r="73" spans="1:19">
      <c r="A73" t="s">
        <v>172</v>
      </c>
      <c r="B73" s="21">
        <v>45091</v>
      </c>
      <c r="C73" s="52" t="s">
        <v>161</v>
      </c>
      <c r="D73" s="6">
        <v>3</v>
      </c>
      <c r="H73">
        <v>32</v>
      </c>
      <c r="I73">
        <v>32</v>
      </c>
      <c r="J73" s="7">
        <v>31</v>
      </c>
      <c r="K73" s="24">
        <v>19</v>
      </c>
      <c r="L73" s="24">
        <v>19</v>
      </c>
      <c r="M73" s="7">
        <v>19</v>
      </c>
      <c r="N73" s="39">
        <f t="shared" si="3"/>
        <v>19</v>
      </c>
      <c r="O73" s="40">
        <f t="shared" si="5"/>
        <v>45073</v>
      </c>
      <c r="P73" s="41">
        <f t="shared" si="4"/>
        <v>45098</v>
      </c>
      <c r="Q73" s="70" t="s">
        <v>625</v>
      </c>
      <c r="R73" s="64" t="s">
        <v>165</v>
      </c>
      <c r="S73" s="65" t="s">
        <v>57</v>
      </c>
    </row>
    <row r="74" spans="1:19">
      <c r="A74" t="s">
        <v>173</v>
      </c>
      <c r="B74" s="21">
        <v>45091</v>
      </c>
      <c r="C74" s="52" t="s">
        <v>161</v>
      </c>
      <c r="D74" s="6">
        <v>5</v>
      </c>
      <c r="H74">
        <v>43</v>
      </c>
      <c r="I74" t="s">
        <v>39</v>
      </c>
      <c r="K74" s="24">
        <v>23</v>
      </c>
      <c r="L74" s="24">
        <v>24</v>
      </c>
      <c r="M74" s="7">
        <v>24</v>
      </c>
      <c r="N74" s="39">
        <f t="shared" si="3"/>
        <v>24</v>
      </c>
      <c r="O74" s="40">
        <f t="shared" si="5"/>
        <v>45068</v>
      </c>
      <c r="P74" s="41">
        <f t="shared" si="4"/>
        <v>45093</v>
      </c>
      <c r="Q74" s="70" t="s">
        <v>625</v>
      </c>
      <c r="R74" s="64" t="s">
        <v>88</v>
      </c>
      <c r="S74" s="65" t="s">
        <v>71</v>
      </c>
    </row>
    <row r="75" spans="1:19">
      <c r="A75" t="s">
        <v>174</v>
      </c>
      <c r="B75" s="21">
        <v>45091</v>
      </c>
      <c r="C75" s="52" t="s">
        <v>161</v>
      </c>
      <c r="D75" s="6">
        <v>6</v>
      </c>
      <c r="H75">
        <v>36</v>
      </c>
      <c r="I75">
        <v>34</v>
      </c>
      <c r="J75" s="7">
        <v>37</v>
      </c>
      <c r="K75" s="24">
        <v>21</v>
      </c>
      <c r="L75" s="24">
        <v>20</v>
      </c>
      <c r="M75" s="7">
        <v>22</v>
      </c>
      <c r="N75" s="39">
        <f t="shared" si="3"/>
        <v>21</v>
      </c>
      <c r="O75" s="40">
        <f t="shared" si="5"/>
        <v>45071</v>
      </c>
      <c r="P75" s="41">
        <f t="shared" si="4"/>
        <v>45096</v>
      </c>
      <c r="Q75" s="70" t="s">
        <v>631</v>
      </c>
      <c r="R75" s="64" t="s">
        <v>73</v>
      </c>
      <c r="S75" s="65" t="s">
        <v>57</v>
      </c>
    </row>
    <row r="76" spans="1:19">
      <c r="A76" t="s">
        <v>175</v>
      </c>
      <c r="B76" s="21">
        <v>45091</v>
      </c>
      <c r="C76" s="52" t="s">
        <v>161</v>
      </c>
      <c r="D76" s="6">
        <v>5</v>
      </c>
      <c r="H76" t="s">
        <v>39</v>
      </c>
      <c r="K76" s="24">
        <v>24</v>
      </c>
      <c r="L76" s="24"/>
      <c r="N76" s="39">
        <v>24</v>
      </c>
      <c r="O76" s="40">
        <f t="shared" si="5"/>
        <v>45068</v>
      </c>
      <c r="P76" s="41">
        <f t="shared" si="4"/>
        <v>45093</v>
      </c>
      <c r="Q76" s="70" t="s">
        <v>624</v>
      </c>
      <c r="R76" s="64" t="s">
        <v>176</v>
      </c>
      <c r="S76" s="65" t="s">
        <v>71</v>
      </c>
    </row>
    <row r="77" spans="1:19">
      <c r="A77" t="s">
        <v>177</v>
      </c>
      <c r="B77" s="21">
        <v>45091</v>
      </c>
      <c r="C77" s="52" t="s">
        <v>161</v>
      </c>
      <c r="D77" s="6">
        <v>4</v>
      </c>
      <c r="E77">
        <v>90</v>
      </c>
      <c r="F77">
        <v>90</v>
      </c>
      <c r="G77" s="7">
        <v>90</v>
      </c>
      <c r="K77" s="24">
        <v>10</v>
      </c>
      <c r="L77" s="24">
        <v>10</v>
      </c>
      <c r="M77" s="7">
        <v>10</v>
      </c>
      <c r="N77" s="39">
        <f t="shared" si="3"/>
        <v>10</v>
      </c>
      <c r="O77" s="40">
        <f t="shared" si="5"/>
        <v>45082</v>
      </c>
      <c r="P77" s="41">
        <f t="shared" si="4"/>
        <v>45107</v>
      </c>
      <c r="Q77" s="70"/>
      <c r="R77" s="64" t="s">
        <v>73</v>
      </c>
      <c r="S77" s="65" t="s">
        <v>57</v>
      </c>
    </row>
    <row r="78" spans="1:19">
      <c r="A78" t="s">
        <v>178</v>
      </c>
      <c r="B78" s="21">
        <v>45091</v>
      </c>
      <c r="C78" s="52" t="s">
        <v>161</v>
      </c>
      <c r="D78" s="6">
        <v>7</v>
      </c>
      <c r="H78">
        <v>23</v>
      </c>
      <c r="I78">
        <v>28</v>
      </c>
      <c r="J78" s="7">
        <v>27</v>
      </c>
      <c r="K78" s="24">
        <v>16</v>
      </c>
      <c r="L78" s="24">
        <v>18</v>
      </c>
      <c r="M78" s="7">
        <v>17</v>
      </c>
      <c r="N78" s="39">
        <f t="shared" si="3"/>
        <v>17</v>
      </c>
      <c r="O78" s="40">
        <f t="shared" si="5"/>
        <v>45075</v>
      </c>
      <c r="P78" s="41">
        <f t="shared" si="4"/>
        <v>45100</v>
      </c>
      <c r="Q78" s="70" t="s">
        <v>635</v>
      </c>
      <c r="R78" s="64" t="s">
        <v>88</v>
      </c>
      <c r="S78" s="65" t="s">
        <v>71</v>
      </c>
    </row>
    <row r="79" spans="1:19">
      <c r="A79" t="s">
        <v>179</v>
      </c>
      <c r="B79" s="21">
        <v>45091</v>
      </c>
      <c r="C79" s="52" t="s">
        <v>161</v>
      </c>
      <c r="D79" s="6">
        <v>4</v>
      </c>
      <c r="H79">
        <v>35</v>
      </c>
      <c r="I79">
        <v>37</v>
      </c>
      <c r="J79" s="7">
        <v>36</v>
      </c>
      <c r="K79" s="24">
        <v>21</v>
      </c>
      <c r="L79" s="24">
        <v>22</v>
      </c>
      <c r="M79" s="7">
        <v>21</v>
      </c>
      <c r="N79" s="39">
        <f t="shared" si="3"/>
        <v>21</v>
      </c>
      <c r="O79" s="40">
        <f t="shared" si="5"/>
        <v>45071</v>
      </c>
      <c r="P79" s="41">
        <f t="shared" si="4"/>
        <v>45096</v>
      </c>
      <c r="Q79" s="70" t="s">
        <v>624</v>
      </c>
      <c r="R79" s="64" t="s">
        <v>136</v>
      </c>
      <c r="S79" s="65" t="s">
        <v>57</v>
      </c>
    </row>
    <row r="80" spans="1:19">
      <c r="A80" t="s">
        <v>180</v>
      </c>
      <c r="B80" s="21">
        <v>45091</v>
      </c>
      <c r="C80" s="52" t="s">
        <v>161</v>
      </c>
      <c r="D80" s="6">
        <v>4</v>
      </c>
      <c r="H80">
        <v>34</v>
      </c>
      <c r="I80">
        <v>31</v>
      </c>
      <c r="J80" s="7">
        <v>29</v>
      </c>
      <c r="K80" s="24">
        <v>20</v>
      </c>
      <c r="L80" s="24">
        <v>19</v>
      </c>
      <c r="M80" s="7">
        <v>18</v>
      </c>
      <c r="N80" s="39">
        <f t="shared" si="3"/>
        <v>19</v>
      </c>
      <c r="O80" s="40">
        <f t="shared" si="5"/>
        <v>45073</v>
      </c>
      <c r="P80" s="41">
        <f t="shared" si="4"/>
        <v>45098</v>
      </c>
      <c r="Q80" s="70" t="s">
        <v>624</v>
      </c>
      <c r="R80" s="64" t="s">
        <v>181</v>
      </c>
      <c r="S80" s="65" t="s">
        <v>57</v>
      </c>
    </row>
    <row r="81" spans="1:19">
      <c r="A81" t="s">
        <v>182</v>
      </c>
      <c r="B81" s="21">
        <v>45091</v>
      </c>
      <c r="C81" s="52" t="s">
        <v>161</v>
      </c>
      <c r="D81" s="6">
        <v>5</v>
      </c>
      <c r="H81">
        <v>30</v>
      </c>
      <c r="I81">
        <v>29</v>
      </c>
      <c r="J81" s="7">
        <v>31</v>
      </c>
      <c r="K81" s="24">
        <v>19</v>
      </c>
      <c r="L81" s="24">
        <v>18</v>
      </c>
      <c r="M81" s="7">
        <v>19</v>
      </c>
      <c r="N81" s="39">
        <f t="shared" si="3"/>
        <v>19</v>
      </c>
      <c r="O81" s="40">
        <f t="shared" si="5"/>
        <v>45073</v>
      </c>
      <c r="P81" s="41">
        <f t="shared" si="4"/>
        <v>45098</v>
      </c>
      <c r="Q81" s="70" t="s">
        <v>633</v>
      </c>
      <c r="R81" s="64" t="s">
        <v>128</v>
      </c>
      <c r="S81" s="65" t="s">
        <v>71</v>
      </c>
    </row>
    <row r="82" spans="1:19">
      <c r="A82" t="s">
        <v>183</v>
      </c>
      <c r="B82" s="21">
        <v>45091</v>
      </c>
      <c r="C82" s="52" t="s">
        <v>161</v>
      </c>
      <c r="D82" s="6">
        <v>5</v>
      </c>
      <c r="H82">
        <v>32</v>
      </c>
      <c r="I82">
        <v>33</v>
      </c>
      <c r="J82" s="7">
        <v>34</v>
      </c>
      <c r="K82" s="24">
        <v>19</v>
      </c>
      <c r="L82" s="24">
        <v>20</v>
      </c>
      <c r="M82" s="7">
        <v>20</v>
      </c>
      <c r="N82" s="39">
        <f t="shared" si="3"/>
        <v>20</v>
      </c>
      <c r="O82" s="40">
        <f t="shared" si="5"/>
        <v>45072</v>
      </c>
      <c r="P82" s="41">
        <f t="shared" si="4"/>
        <v>45097</v>
      </c>
      <c r="Q82" s="70" t="s">
        <v>625</v>
      </c>
      <c r="R82" s="64" t="s">
        <v>184</v>
      </c>
      <c r="S82" s="65" t="s">
        <v>71</v>
      </c>
    </row>
    <row r="83" spans="1:19">
      <c r="A83" t="s">
        <v>185</v>
      </c>
      <c r="B83" s="21">
        <v>45091</v>
      </c>
      <c r="C83" s="52" t="s">
        <v>161</v>
      </c>
      <c r="D83" s="6">
        <v>3</v>
      </c>
      <c r="H83">
        <v>36</v>
      </c>
      <c r="I83">
        <v>36</v>
      </c>
      <c r="J83" s="7">
        <v>37</v>
      </c>
      <c r="K83" s="24">
        <v>21</v>
      </c>
      <c r="L83" s="24">
        <v>21</v>
      </c>
      <c r="M83" s="7">
        <v>22</v>
      </c>
      <c r="N83" s="39">
        <f t="shared" si="3"/>
        <v>21</v>
      </c>
      <c r="O83" s="40">
        <f t="shared" si="5"/>
        <v>45071</v>
      </c>
      <c r="P83" s="41">
        <f t="shared" si="4"/>
        <v>45096</v>
      </c>
      <c r="Q83" s="70" t="s">
        <v>625</v>
      </c>
      <c r="R83" s="64" t="s">
        <v>73</v>
      </c>
      <c r="S83" s="65" t="s">
        <v>57</v>
      </c>
    </row>
    <row r="84" spans="1:19">
      <c r="A84" t="s">
        <v>186</v>
      </c>
      <c r="B84" s="21">
        <v>45091</v>
      </c>
      <c r="C84" s="52" t="s">
        <v>161</v>
      </c>
      <c r="D84" s="6">
        <v>4</v>
      </c>
      <c r="E84">
        <v>45</v>
      </c>
      <c r="F84">
        <v>45</v>
      </c>
      <c r="G84" s="7">
        <v>45</v>
      </c>
      <c r="K84" s="24">
        <v>6</v>
      </c>
      <c r="L84" s="24">
        <v>6</v>
      </c>
      <c r="M84" s="7">
        <v>6</v>
      </c>
      <c r="N84" s="39">
        <f t="shared" si="3"/>
        <v>6</v>
      </c>
      <c r="O84" s="40">
        <f t="shared" si="5"/>
        <v>45086</v>
      </c>
      <c r="P84" s="41">
        <f t="shared" si="4"/>
        <v>45111</v>
      </c>
      <c r="Q84" s="70"/>
      <c r="R84" s="64" t="s">
        <v>88</v>
      </c>
      <c r="S84" s="65" t="s">
        <v>57</v>
      </c>
    </row>
    <row r="85" spans="1:19">
      <c r="A85" t="s">
        <v>187</v>
      </c>
      <c r="B85" s="21">
        <v>45091</v>
      </c>
      <c r="C85" s="52" t="s">
        <v>161</v>
      </c>
      <c r="D85" s="6">
        <v>3</v>
      </c>
      <c r="H85">
        <v>24</v>
      </c>
      <c r="I85" t="s">
        <v>42</v>
      </c>
      <c r="J85" s="7">
        <v>25</v>
      </c>
      <c r="K85" s="24">
        <v>16</v>
      </c>
      <c r="L85" s="24">
        <v>11</v>
      </c>
      <c r="M85" s="7">
        <v>16</v>
      </c>
      <c r="N85" s="39">
        <f t="shared" si="3"/>
        <v>14</v>
      </c>
      <c r="O85" s="40">
        <f t="shared" si="5"/>
        <v>45078</v>
      </c>
      <c r="P85" s="41">
        <f t="shared" si="4"/>
        <v>45103</v>
      </c>
      <c r="Q85" s="70"/>
      <c r="R85" s="64" t="s">
        <v>188</v>
      </c>
      <c r="S85" s="65" t="s">
        <v>71</v>
      </c>
    </row>
    <row r="86" spans="1:19">
      <c r="A86" t="s">
        <v>189</v>
      </c>
      <c r="B86" s="21">
        <v>45091</v>
      </c>
      <c r="C86" s="52" t="s">
        <v>161</v>
      </c>
      <c r="D86" s="6">
        <v>4</v>
      </c>
      <c r="H86">
        <v>28</v>
      </c>
      <c r="I86">
        <v>24</v>
      </c>
      <c r="J86" s="7">
        <v>25</v>
      </c>
      <c r="K86" s="24">
        <v>18</v>
      </c>
      <c r="L86" s="24">
        <v>16</v>
      </c>
      <c r="M86" s="7">
        <v>16</v>
      </c>
      <c r="N86" s="39">
        <f t="shared" si="3"/>
        <v>17</v>
      </c>
      <c r="O86" s="40">
        <f t="shared" si="5"/>
        <v>45075</v>
      </c>
      <c r="P86" s="41">
        <f t="shared" si="4"/>
        <v>45100</v>
      </c>
      <c r="Q86" s="70"/>
      <c r="R86" s="64" t="s">
        <v>96</v>
      </c>
      <c r="S86" s="65" t="s">
        <v>71</v>
      </c>
    </row>
    <row r="87" spans="1:19">
      <c r="A87" t="s">
        <v>190</v>
      </c>
      <c r="B87" s="21">
        <v>45091</v>
      </c>
      <c r="C87" s="52" t="s">
        <v>161</v>
      </c>
      <c r="D87" s="6">
        <v>5</v>
      </c>
      <c r="H87">
        <v>29</v>
      </c>
      <c r="I87">
        <v>33</v>
      </c>
      <c r="J87" s="7">
        <v>35</v>
      </c>
      <c r="K87" s="24">
        <v>18</v>
      </c>
      <c r="L87" s="24">
        <v>20</v>
      </c>
      <c r="M87" s="7">
        <v>21</v>
      </c>
      <c r="N87" s="39">
        <f t="shared" si="3"/>
        <v>20</v>
      </c>
      <c r="O87" s="40">
        <f t="shared" si="5"/>
        <v>45072</v>
      </c>
      <c r="P87" s="41">
        <f t="shared" si="4"/>
        <v>45097</v>
      </c>
      <c r="Q87" s="70" t="s">
        <v>631</v>
      </c>
      <c r="R87" s="64" t="s">
        <v>165</v>
      </c>
      <c r="S87" s="65" t="s">
        <v>57</v>
      </c>
    </row>
    <row r="88" spans="1:19">
      <c r="A88" t="s">
        <v>191</v>
      </c>
      <c r="B88" s="21">
        <v>45091</v>
      </c>
      <c r="C88" s="52" t="s">
        <v>161</v>
      </c>
      <c r="D88" s="6">
        <v>4</v>
      </c>
      <c r="H88">
        <v>27</v>
      </c>
      <c r="I88">
        <v>34</v>
      </c>
      <c r="J88" s="7">
        <v>31</v>
      </c>
      <c r="K88" s="24">
        <v>17</v>
      </c>
      <c r="L88" s="24">
        <v>20</v>
      </c>
      <c r="M88" s="7">
        <v>19</v>
      </c>
      <c r="N88" s="39">
        <f t="shared" si="3"/>
        <v>19</v>
      </c>
      <c r="O88" s="40">
        <f t="shared" si="5"/>
        <v>45073</v>
      </c>
      <c r="P88" s="41">
        <f t="shared" si="4"/>
        <v>45098</v>
      </c>
      <c r="Q88" s="70" t="s">
        <v>624</v>
      </c>
      <c r="R88" s="64" t="s">
        <v>128</v>
      </c>
      <c r="S88" s="65" t="s">
        <v>71</v>
      </c>
    </row>
    <row r="89" spans="1:19">
      <c r="A89" t="s">
        <v>192</v>
      </c>
      <c r="B89" s="21">
        <v>45091</v>
      </c>
      <c r="C89" s="52" t="s">
        <v>161</v>
      </c>
      <c r="D89" s="6">
        <v>3</v>
      </c>
      <c r="H89">
        <v>35</v>
      </c>
      <c r="I89">
        <v>36</v>
      </c>
      <c r="J89" s="7">
        <v>36</v>
      </c>
      <c r="K89" s="24">
        <v>21</v>
      </c>
      <c r="L89" s="24">
        <v>21</v>
      </c>
      <c r="M89" s="7">
        <v>21</v>
      </c>
      <c r="N89" s="39">
        <f t="shared" si="3"/>
        <v>21</v>
      </c>
      <c r="O89" s="40">
        <f t="shared" si="5"/>
        <v>45071</v>
      </c>
      <c r="P89" s="41">
        <f t="shared" si="4"/>
        <v>45096</v>
      </c>
      <c r="Q89" s="70" t="s">
        <v>631</v>
      </c>
      <c r="R89" s="64" t="s">
        <v>96</v>
      </c>
      <c r="S89" s="65" t="s">
        <v>67</v>
      </c>
    </row>
    <row r="90" spans="1:19">
      <c r="A90" t="s">
        <v>193</v>
      </c>
      <c r="B90" s="21">
        <v>45091</v>
      </c>
      <c r="C90" s="52" t="s">
        <v>161</v>
      </c>
      <c r="D90" s="6">
        <v>4</v>
      </c>
      <c r="H90">
        <v>20</v>
      </c>
      <c r="I90">
        <v>21</v>
      </c>
      <c r="J90" s="7">
        <v>21</v>
      </c>
      <c r="K90" s="24">
        <v>14</v>
      </c>
      <c r="L90" s="24">
        <v>15</v>
      </c>
      <c r="M90" s="7">
        <v>15</v>
      </c>
      <c r="N90" s="39">
        <f t="shared" ref="N90:N157" si="6">ROUND((K90+L90+M90)/3,0)</f>
        <v>15</v>
      </c>
      <c r="O90" s="40">
        <f t="shared" si="5"/>
        <v>45077</v>
      </c>
      <c r="P90" s="41">
        <f t="shared" ref="P90:P157" si="7">O90+25</f>
        <v>45102</v>
      </c>
      <c r="Q90" s="70"/>
      <c r="R90" s="64" t="s">
        <v>96</v>
      </c>
      <c r="S90" s="65" t="s">
        <v>71</v>
      </c>
    </row>
    <row r="91" spans="1:19">
      <c r="A91" t="s">
        <v>194</v>
      </c>
      <c r="B91" s="21">
        <v>45091</v>
      </c>
      <c r="C91" s="52" t="s">
        <v>161</v>
      </c>
      <c r="D91" s="6">
        <v>3</v>
      </c>
      <c r="H91" t="s">
        <v>195</v>
      </c>
      <c r="I91" t="s">
        <v>30</v>
      </c>
      <c r="J91" s="7" t="s">
        <v>196</v>
      </c>
      <c r="K91" s="24">
        <v>25</v>
      </c>
      <c r="L91" s="24"/>
      <c r="N91" s="39">
        <v>25</v>
      </c>
      <c r="O91" s="40">
        <f t="shared" ref="O91:O158" si="8">B91-N91+1</f>
        <v>45067</v>
      </c>
      <c r="P91" s="41">
        <f t="shared" si="7"/>
        <v>45092</v>
      </c>
      <c r="Q91" s="70" t="s">
        <v>625</v>
      </c>
      <c r="R91" s="64" t="s">
        <v>155</v>
      </c>
      <c r="S91" s="65" t="s">
        <v>71</v>
      </c>
    </row>
    <row r="92" spans="1:19">
      <c r="A92" t="s">
        <v>197</v>
      </c>
      <c r="B92" s="21">
        <v>45091</v>
      </c>
      <c r="C92" s="52" t="s">
        <v>161</v>
      </c>
      <c r="D92" s="6">
        <v>4</v>
      </c>
      <c r="H92">
        <v>37</v>
      </c>
      <c r="I92">
        <v>38</v>
      </c>
      <c r="J92" s="7">
        <v>37</v>
      </c>
      <c r="K92" s="24">
        <v>22</v>
      </c>
      <c r="L92" s="24">
        <v>22</v>
      </c>
      <c r="M92" s="7">
        <v>22</v>
      </c>
      <c r="N92" s="39">
        <f t="shared" si="6"/>
        <v>22</v>
      </c>
      <c r="O92" s="40">
        <f t="shared" si="8"/>
        <v>45070</v>
      </c>
      <c r="P92" s="41">
        <f t="shared" si="7"/>
        <v>45095</v>
      </c>
      <c r="Q92" s="70"/>
      <c r="R92" s="64" t="s">
        <v>198</v>
      </c>
      <c r="S92" s="65" t="s">
        <v>57</v>
      </c>
    </row>
    <row r="93" spans="1:19">
      <c r="A93" t="s">
        <v>199</v>
      </c>
      <c r="B93" s="21">
        <v>45091</v>
      </c>
      <c r="C93" s="52" t="s">
        <v>161</v>
      </c>
      <c r="D93" s="6">
        <v>5</v>
      </c>
      <c r="H93">
        <v>35</v>
      </c>
      <c r="I93">
        <v>34</v>
      </c>
      <c r="J93" s="7">
        <v>34</v>
      </c>
      <c r="K93" s="24">
        <v>21</v>
      </c>
      <c r="L93" s="24">
        <v>20</v>
      </c>
      <c r="M93" s="7">
        <v>20</v>
      </c>
      <c r="N93" s="39">
        <f t="shared" si="6"/>
        <v>20</v>
      </c>
      <c r="O93" s="40">
        <f t="shared" si="8"/>
        <v>45072</v>
      </c>
      <c r="P93" s="41">
        <f t="shared" si="7"/>
        <v>45097</v>
      </c>
      <c r="Q93" s="70" t="s">
        <v>624</v>
      </c>
      <c r="R93" s="64" t="s">
        <v>73</v>
      </c>
      <c r="S93" s="65" t="s">
        <v>57</v>
      </c>
    </row>
    <row r="94" spans="1:19">
      <c r="A94" t="s">
        <v>200</v>
      </c>
      <c r="B94" s="21">
        <v>45091</v>
      </c>
      <c r="C94" s="52" t="s">
        <v>161</v>
      </c>
      <c r="D94" s="6">
        <v>6</v>
      </c>
      <c r="H94">
        <v>38</v>
      </c>
      <c r="I94" t="s">
        <v>39</v>
      </c>
      <c r="J94" s="7" t="s">
        <v>39</v>
      </c>
      <c r="K94" s="24">
        <v>22</v>
      </c>
      <c r="L94" s="24">
        <v>24</v>
      </c>
      <c r="M94" s="7">
        <v>24</v>
      </c>
      <c r="N94" s="39">
        <f t="shared" si="6"/>
        <v>23</v>
      </c>
      <c r="O94" s="40">
        <f t="shared" si="8"/>
        <v>45069</v>
      </c>
      <c r="P94" s="41">
        <f t="shared" si="7"/>
        <v>45094</v>
      </c>
      <c r="Q94" s="70" t="s">
        <v>635</v>
      </c>
      <c r="R94" s="64" t="s">
        <v>201</v>
      </c>
      <c r="S94" s="65" t="s">
        <v>57</v>
      </c>
    </row>
    <row r="95" spans="1:19">
      <c r="A95" t="s">
        <v>202</v>
      </c>
      <c r="B95" s="21">
        <v>45091</v>
      </c>
      <c r="C95" s="52" t="s">
        <v>161</v>
      </c>
      <c r="D95" s="6">
        <v>4</v>
      </c>
      <c r="H95">
        <v>37</v>
      </c>
      <c r="I95" t="s">
        <v>39</v>
      </c>
      <c r="J95" s="7">
        <v>44</v>
      </c>
      <c r="K95" s="24">
        <v>22</v>
      </c>
      <c r="L95" s="24">
        <v>24</v>
      </c>
      <c r="M95" s="7">
        <v>23</v>
      </c>
      <c r="N95" s="39">
        <f t="shared" si="6"/>
        <v>23</v>
      </c>
      <c r="O95" s="40">
        <f t="shared" si="8"/>
        <v>45069</v>
      </c>
      <c r="P95" s="41">
        <f t="shared" si="7"/>
        <v>45094</v>
      </c>
      <c r="Q95" s="70" t="s">
        <v>625</v>
      </c>
      <c r="R95" s="64" t="s">
        <v>88</v>
      </c>
      <c r="S95" s="65" t="s">
        <v>57</v>
      </c>
    </row>
    <row r="96" spans="1:19">
      <c r="A96" t="s">
        <v>203</v>
      </c>
      <c r="B96" s="21">
        <v>45091</v>
      </c>
      <c r="C96" s="52" t="s">
        <v>161</v>
      </c>
      <c r="D96" s="6">
        <v>7</v>
      </c>
      <c r="H96">
        <v>36</v>
      </c>
      <c r="I96">
        <v>39</v>
      </c>
      <c r="J96" s="7">
        <v>34</v>
      </c>
      <c r="K96" s="24">
        <v>21</v>
      </c>
      <c r="L96" s="24">
        <v>22</v>
      </c>
      <c r="M96" s="7">
        <v>20</v>
      </c>
      <c r="N96" s="39">
        <f t="shared" si="6"/>
        <v>21</v>
      </c>
      <c r="O96" s="40">
        <f t="shared" si="8"/>
        <v>45071</v>
      </c>
      <c r="P96" s="41">
        <f t="shared" si="7"/>
        <v>45096</v>
      </c>
      <c r="Q96" s="70" t="s">
        <v>645</v>
      </c>
      <c r="R96" s="64" t="s">
        <v>112</v>
      </c>
      <c r="S96" s="65" t="s">
        <v>71</v>
      </c>
    </row>
    <row r="97" spans="1:19">
      <c r="A97" t="s">
        <v>204</v>
      </c>
      <c r="B97" s="21">
        <v>45091</v>
      </c>
      <c r="C97" s="52" t="s">
        <v>161</v>
      </c>
      <c r="D97" s="6">
        <v>5</v>
      </c>
      <c r="H97">
        <v>32</v>
      </c>
      <c r="I97">
        <v>38</v>
      </c>
      <c r="J97" s="7">
        <v>39</v>
      </c>
      <c r="K97" s="24">
        <v>19</v>
      </c>
      <c r="L97" s="24">
        <v>22</v>
      </c>
      <c r="M97" s="7">
        <v>22</v>
      </c>
      <c r="N97" s="39">
        <f t="shared" si="6"/>
        <v>21</v>
      </c>
      <c r="O97" s="40">
        <f t="shared" si="8"/>
        <v>45071</v>
      </c>
      <c r="P97" s="41">
        <f t="shared" si="7"/>
        <v>45096</v>
      </c>
      <c r="Q97" s="70" t="s">
        <v>624</v>
      </c>
      <c r="R97" s="64" t="s">
        <v>205</v>
      </c>
      <c r="S97" s="65" t="s">
        <v>57</v>
      </c>
    </row>
    <row r="98" spans="1:19">
      <c r="A98" t="s">
        <v>206</v>
      </c>
      <c r="B98" s="21">
        <v>45091</v>
      </c>
      <c r="C98" s="52" t="s">
        <v>161</v>
      </c>
      <c r="D98" s="6">
        <v>5</v>
      </c>
      <c r="E98">
        <v>90</v>
      </c>
      <c r="F98">
        <v>90</v>
      </c>
      <c r="G98" s="7">
        <v>90</v>
      </c>
      <c r="K98" s="24">
        <v>10</v>
      </c>
      <c r="L98" s="24">
        <v>10</v>
      </c>
      <c r="M98" s="7">
        <v>10</v>
      </c>
      <c r="N98" s="39">
        <f t="shared" si="6"/>
        <v>10</v>
      </c>
      <c r="O98" s="40">
        <f t="shared" si="8"/>
        <v>45082</v>
      </c>
      <c r="P98" s="41">
        <f t="shared" si="7"/>
        <v>45107</v>
      </c>
      <c r="Q98" s="70"/>
      <c r="R98" s="64" t="s">
        <v>207</v>
      </c>
      <c r="S98" s="65" t="s">
        <v>57</v>
      </c>
    </row>
    <row r="99" spans="1:19">
      <c r="A99" t="s">
        <v>208</v>
      </c>
      <c r="B99" s="21">
        <v>45091</v>
      </c>
      <c r="C99" s="52" t="s">
        <v>161</v>
      </c>
      <c r="D99" s="6">
        <v>5</v>
      </c>
      <c r="H99">
        <v>29</v>
      </c>
      <c r="I99">
        <v>32</v>
      </c>
      <c r="J99" s="7">
        <v>34</v>
      </c>
      <c r="K99" s="24">
        <v>18</v>
      </c>
      <c r="L99" s="24">
        <v>19</v>
      </c>
      <c r="M99" s="7">
        <v>20</v>
      </c>
      <c r="N99" s="39">
        <f t="shared" si="6"/>
        <v>19</v>
      </c>
      <c r="O99" s="40">
        <f t="shared" si="8"/>
        <v>45073</v>
      </c>
      <c r="P99" s="41">
        <f t="shared" si="7"/>
        <v>45098</v>
      </c>
      <c r="Q99" s="70" t="s">
        <v>622</v>
      </c>
      <c r="R99" s="64" t="s">
        <v>209</v>
      </c>
      <c r="S99" s="65" t="s">
        <v>57</v>
      </c>
    </row>
    <row r="100" spans="1:19">
      <c r="A100" t="s">
        <v>210</v>
      </c>
      <c r="B100" s="21">
        <v>45091</v>
      </c>
      <c r="C100" s="52" t="s">
        <v>161</v>
      </c>
      <c r="D100" s="6">
        <v>5</v>
      </c>
      <c r="E100">
        <v>90</v>
      </c>
      <c r="F100" t="s">
        <v>42</v>
      </c>
      <c r="J100" s="7">
        <v>20</v>
      </c>
      <c r="K100" s="24">
        <v>10</v>
      </c>
      <c r="L100" s="24">
        <v>11</v>
      </c>
      <c r="M100" s="7">
        <v>14</v>
      </c>
      <c r="N100" s="39">
        <f t="shared" si="6"/>
        <v>12</v>
      </c>
      <c r="O100" s="40">
        <f t="shared" si="8"/>
        <v>45080</v>
      </c>
      <c r="P100" s="41">
        <f t="shared" si="7"/>
        <v>45105</v>
      </c>
      <c r="Q100" s="70"/>
      <c r="R100" s="64" t="s">
        <v>211</v>
      </c>
      <c r="S100" s="65" t="s">
        <v>57</v>
      </c>
    </row>
    <row r="101" spans="1:19">
      <c r="A101" t="s">
        <v>212</v>
      </c>
      <c r="B101" s="21">
        <v>45091</v>
      </c>
      <c r="C101" s="52" t="s">
        <v>161</v>
      </c>
      <c r="D101" s="6">
        <v>4</v>
      </c>
      <c r="H101">
        <v>26</v>
      </c>
      <c r="I101">
        <v>28</v>
      </c>
      <c r="J101" s="7">
        <v>29</v>
      </c>
      <c r="K101" s="24">
        <v>17</v>
      </c>
      <c r="L101" s="24">
        <v>18</v>
      </c>
      <c r="M101" s="7">
        <v>18</v>
      </c>
      <c r="N101" s="39">
        <f t="shared" si="6"/>
        <v>18</v>
      </c>
      <c r="O101" s="40">
        <f t="shared" si="8"/>
        <v>45074</v>
      </c>
      <c r="P101" s="41">
        <f t="shared" si="7"/>
        <v>45099</v>
      </c>
      <c r="Q101" s="70" t="s">
        <v>625</v>
      </c>
      <c r="R101" s="64" t="s">
        <v>112</v>
      </c>
      <c r="S101" s="65" t="s">
        <v>71</v>
      </c>
    </row>
    <row r="102" spans="1:19">
      <c r="A102" t="s">
        <v>213</v>
      </c>
      <c r="B102" s="21">
        <v>45091</v>
      </c>
      <c r="C102" s="52" t="s">
        <v>161</v>
      </c>
      <c r="D102" s="6">
        <v>2</v>
      </c>
      <c r="H102">
        <v>24</v>
      </c>
      <c r="I102">
        <v>40</v>
      </c>
      <c r="K102" s="24">
        <v>16</v>
      </c>
      <c r="L102" s="24">
        <v>22</v>
      </c>
      <c r="N102" s="39">
        <f>ROUND((K102+L102)/2,0)</f>
        <v>19</v>
      </c>
      <c r="O102" s="40">
        <f t="shared" si="8"/>
        <v>45073</v>
      </c>
      <c r="P102" s="41">
        <f t="shared" si="7"/>
        <v>45098</v>
      </c>
      <c r="Q102" s="70" t="s">
        <v>631</v>
      </c>
      <c r="R102" s="64" t="s">
        <v>136</v>
      </c>
      <c r="S102" s="65" t="s">
        <v>57</v>
      </c>
    </row>
    <row r="103" spans="1:19">
      <c r="A103" t="s">
        <v>214</v>
      </c>
      <c r="B103" s="21">
        <v>45091</v>
      </c>
      <c r="C103" s="52" t="s">
        <v>161</v>
      </c>
      <c r="D103" s="6">
        <v>3</v>
      </c>
      <c r="H103" t="s">
        <v>140</v>
      </c>
      <c r="I103" t="s">
        <v>30</v>
      </c>
      <c r="J103" s="7" t="s">
        <v>196</v>
      </c>
      <c r="K103" s="24">
        <v>25</v>
      </c>
      <c r="L103" s="24">
        <v>25</v>
      </c>
      <c r="M103" s="7">
        <v>25</v>
      </c>
      <c r="N103" s="39">
        <f t="shared" si="6"/>
        <v>25</v>
      </c>
      <c r="O103" s="40">
        <f t="shared" si="8"/>
        <v>45067</v>
      </c>
      <c r="P103" s="41">
        <f t="shared" si="7"/>
        <v>45092</v>
      </c>
      <c r="Q103" s="70" t="s">
        <v>631</v>
      </c>
      <c r="R103" s="64" t="s">
        <v>136</v>
      </c>
      <c r="S103" s="65" t="s">
        <v>57</v>
      </c>
    </row>
    <row r="104" spans="1:19">
      <c r="A104" t="s">
        <v>215</v>
      </c>
      <c r="B104" s="21">
        <v>45091</v>
      </c>
      <c r="C104" s="52" t="s">
        <v>161</v>
      </c>
      <c r="D104" s="6">
        <v>3</v>
      </c>
      <c r="H104">
        <v>35</v>
      </c>
      <c r="I104">
        <v>38</v>
      </c>
      <c r="J104" s="7" t="s">
        <v>39</v>
      </c>
      <c r="K104" s="24">
        <v>21</v>
      </c>
      <c r="L104" s="24">
        <v>22</v>
      </c>
      <c r="M104" s="7">
        <v>24</v>
      </c>
      <c r="N104" s="39">
        <f t="shared" si="6"/>
        <v>22</v>
      </c>
      <c r="O104" s="40">
        <f t="shared" si="8"/>
        <v>45070</v>
      </c>
      <c r="P104" s="41">
        <f t="shared" si="7"/>
        <v>45095</v>
      </c>
      <c r="Q104" s="70" t="s">
        <v>625</v>
      </c>
      <c r="R104" s="64" t="s">
        <v>88</v>
      </c>
      <c r="S104" s="65" t="s">
        <v>71</v>
      </c>
    </row>
    <row r="105" spans="1:19">
      <c r="A105" t="s">
        <v>216</v>
      </c>
      <c r="B105" s="21">
        <v>45091</v>
      </c>
      <c r="C105" s="52" t="s">
        <v>161</v>
      </c>
      <c r="D105" s="6">
        <v>5</v>
      </c>
      <c r="H105" t="s">
        <v>140</v>
      </c>
      <c r="I105" t="s">
        <v>39</v>
      </c>
      <c r="K105" s="24">
        <v>25</v>
      </c>
      <c r="L105" s="24">
        <v>24</v>
      </c>
      <c r="N105" s="39">
        <f>ROUND((K105+L105)/2,0)</f>
        <v>25</v>
      </c>
      <c r="O105" s="40">
        <f t="shared" si="8"/>
        <v>45067</v>
      </c>
      <c r="P105" s="41">
        <f t="shared" si="7"/>
        <v>45092</v>
      </c>
      <c r="Q105" s="70" t="s">
        <v>633</v>
      </c>
      <c r="R105" s="64" t="s">
        <v>130</v>
      </c>
      <c r="S105" s="65" t="s">
        <v>57</v>
      </c>
    </row>
    <row r="106" spans="1:19">
      <c r="A106" t="s">
        <v>217</v>
      </c>
      <c r="B106" s="21">
        <v>45091</v>
      </c>
      <c r="C106" s="52" t="s">
        <v>161</v>
      </c>
      <c r="D106" s="6">
        <v>5</v>
      </c>
      <c r="E106">
        <v>90</v>
      </c>
      <c r="F106">
        <v>60</v>
      </c>
      <c r="G106" s="7">
        <v>90</v>
      </c>
      <c r="K106" s="24">
        <v>10</v>
      </c>
      <c r="L106" s="24">
        <v>7</v>
      </c>
      <c r="M106" s="7">
        <v>10</v>
      </c>
      <c r="N106" s="39">
        <f t="shared" si="6"/>
        <v>9</v>
      </c>
      <c r="O106" s="40">
        <f t="shared" si="8"/>
        <v>45083</v>
      </c>
      <c r="P106" s="41">
        <f t="shared" si="7"/>
        <v>45108</v>
      </c>
      <c r="Q106" s="70"/>
      <c r="R106" s="64" t="s">
        <v>88</v>
      </c>
      <c r="S106" s="65" t="s">
        <v>71</v>
      </c>
    </row>
    <row r="107" spans="1:19">
      <c r="A107" t="s">
        <v>218</v>
      </c>
      <c r="B107" s="21">
        <v>45091</v>
      </c>
      <c r="C107" s="52" t="s">
        <v>161</v>
      </c>
      <c r="D107" s="6">
        <v>4</v>
      </c>
      <c r="E107">
        <v>80</v>
      </c>
      <c r="F107">
        <v>60</v>
      </c>
      <c r="G107" s="7">
        <v>60</v>
      </c>
      <c r="K107" s="24">
        <v>9</v>
      </c>
      <c r="L107" s="24">
        <v>7</v>
      </c>
      <c r="M107" s="7">
        <v>7</v>
      </c>
      <c r="N107" s="39">
        <f t="shared" si="6"/>
        <v>8</v>
      </c>
      <c r="O107" s="40">
        <f t="shared" si="8"/>
        <v>45084</v>
      </c>
      <c r="P107" s="41">
        <f t="shared" si="7"/>
        <v>45109</v>
      </c>
      <c r="Q107" s="70"/>
      <c r="R107" s="64" t="s">
        <v>88</v>
      </c>
      <c r="S107" s="65" t="s">
        <v>67</v>
      </c>
    </row>
    <row r="108" spans="1:19">
      <c r="A108" t="s">
        <v>219</v>
      </c>
      <c r="B108" s="21">
        <v>45091</v>
      </c>
      <c r="C108" s="52" t="s">
        <v>161</v>
      </c>
      <c r="D108" s="6">
        <v>5</v>
      </c>
      <c r="H108" t="s">
        <v>39</v>
      </c>
      <c r="K108" s="24">
        <v>24</v>
      </c>
      <c r="L108" s="24"/>
      <c r="N108" s="39">
        <v>24</v>
      </c>
      <c r="O108" s="40">
        <f t="shared" si="8"/>
        <v>45068</v>
      </c>
      <c r="P108" s="41">
        <f t="shared" si="7"/>
        <v>45093</v>
      </c>
      <c r="Q108" s="70" t="s">
        <v>624</v>
      </c>
      <c r="R108" s="64" t="s">
        <v>88</v>
      </c>
      <c r="S108" s="65" t="s">
        <v>71</v>
      </c>
    </row>
    <row r="109" spans="1:19">
      <c r="A109" t="s">
        <v>220</v>
      </c>
      <c r="B109" s="21">
        <v>45091</v>
      </c>
      <c r="C109" s="52" t="s">
        <v>161</v>
      </c>
      <c r="D109" s="6">
        <v>4</v>
      </c>
      <c r="H109">
        <v>32</v>
      </c>
      <c r="I109">
        <v>35</v>
      </c>
      <c r="J109" s="7">
        <v>37</v>
      </c>
      <c r="K109" s="24">
        <v>19</v>
      </c>
      <c r="L109" s="24">
        <v>21</v>
      </c>
      <c r="M109" s="7">
        <v>22</v>
      </c>
      <c r="N109" s="39">
        <f t="shared" si="6"/>
        <v>21</v>
      </c>
      <c r="O109" s="40">
        <f t="shared" si="8"/>
        <v>45071</v>
      </c>
      <c r="P109" s="41">
        <f t="shared" si="7"/>
        <v>45096</v>
      </c>
      <c r="Q109" s="70" t="s">
        <v>625</v>
      </c>
      <c r="R109" s="64" t="s">
        <v>184</v>
      </c>
      <c r="S109" s="65" t="s">
        <v>67</v>
      </c>
    </row>
    <row r="110" spans="1:19">
      <c r="A110" t="s">
        <v>221</v>
      </c>
      <c r="B110" s="21">
        <v>45088</v>
      </c>
      <c r="C110" s="31" t="s">
        <v>222</v>
      </c>
      <c r="D110" s="6">
        <v>5</v>
      </c>
      <c r="H110">
        <v>20</v>
      </c>
      <c r="I110">
        <v>18</v>
      </c>
      <c r="J110" s="7">
        <v>25</v>
      </c>
      <c r="K110" s="24">
        <v>14</v>
      </c>
      <c r="L110" s="24">
        <v>14</v>
      </c>
      <c r="M110" s="7">
        <v>16</v>
      </c>
      <c r="N110" s="39">
        <f t="shared" si="6"/>
        <v>15</v>
      </c>
      <c r="O110" s="40">
        <f t="shared" si="8"/>
        <v>45074</v>
      </c>
      <c r="P110" s="41">
        <f t="shared" si="7"/>
        <v>45099</v>
      </c>
      <c r="Q110" s="70"/>
      <c r="R110" s="64" t="s">
        <v>165</v>
      </c>
      <c r="S110" s="65" t="s">
        <v>57</v>
      </c>
    </row>
    <row r="111" spans="1:17">
      <c r="A111" t="s">
        <v>223</v>
      </c>
      <c r="B111" s="21">
        <v>45088</v>
      </c>
      <c r="C111" s="31" t="s">
        <v>222</v>
      </c>
      <c r="D111" s="6">
        <v>4</v>
      </c>
      <c r="H111">
        <v>33</v>
      </c>
      <c r="I111">
        <v>26</v>
      </c>
      <c r="J111" s="7">
        <v>34</v>
      </c>
      <c r="K111" s="24">
        <v>20</v>
      </c>
      <c r="L111" s="24">
        <v>17</v>
      </c>
      <c r="M111" s="7">
        <v>20</v>
      </c>
      <c r="N111" s="39">
        <f t="shared" si="6"/>
        <v>19</v>
      </c>
      <c r="O111" s="40">
        <f t="shared" si="8"/>
        <v>45070</v>
      </c>
      <c r="P111" s="41">
        <f t="shared" si="7"/>
        <v>45095</v>
      </c>
      <c r="Q111" s="70"/>
    </row>
    <row r="112" spans="1:19">
      <c r="A112" t="s">
        <v>224</v>
      </c>
      <c r="B112" s="21">
        <v>45088</v>
      </c>
      <c r="C112" s="31" t="s">
        <v>222</v>
      </c>
      <c r="D112" s="6">
        <v>5</v>
      </c>
      <c r="E112">
        <v>45</v>
      </c>
      <c r="F112">
        <v>90</v>
      </c>
      <c r="G112" s="7">
        <v>60</v>
      </c>
      <c r="H112" t="s">
        <v>42</v>
      </c>
      <c r="K112" s="24">
        <v>6</v>
      </c>
      <c r="L112" s="24">
        <v>10</v>
      </c>
      <c r="M112" s="7">
        <v>7</v>
      </c>
      <c r="N112" s="39">
        <f>ROUND((K112+L112+M112+11)/4,0)</f>
        <v>9</v>
      </c>
      <c r="O112" s="40">
        <f t="shared" si="8"/>
        <v>45080</v>
      </c>
      <c r="P112" s="41">
        <f t="shared" si="7"/>
        <v>45105</v>
      </c>
      <c r="Q112" s="70"/>
      <c r="R112" s="64" t="s">
        <v>83</v>
      </c>
      <c r="S112" s="65" t="s">
        <v>57</v>
      </c>
    </row>
    <row r="113" spans="1:19">
      <c r="A113" t="s">
        <v>225</v>
      </c>
      <c r="B113" s="21">
        <v>45088</v>
      </c>
      <c r="C113" s="31" t="s">
        <v>222</v>
      </c>
      <c r="D113" s="6">
        <v>5</v>
      </c>
      <c r="H113">
        <v>36</v>
      </c>
      <c r="I113">
        <v>35</v>
      </c>
      <c r="J113" s="7">
        <v>36</v>
      </c>
      <c r="K113" s="24">
        <v>21</v>
      </c>
      <c r="L113" s="24">
        <v>21</v>
      </c>
      <c r="M113" s="7">
        <v>21</v>
      </c>
      <c r="N113" s="39">
        <f t="shared" si="6"/>
        <v>21</v>
      </c>
      <c r="O113" s="40">
        <f t="shared" si="8"/>
        <v>45068</v>
      </c>
      <c r="P113" s="41">
        <f t="shared" si="7"/>
        <v>45093</v>
      </c>
      <c r="Q113" s="70" t="s">
        <v>624</v>
      </c>
      <c r="R113" s="64" t="s">
        <v>226</v>
      </c>
      <c r="S113" s="65" t="s">
        <v>57</v>
      </c>
    </row>
    <row r="114" spans="1:19">
      <c r="A114" t="s">
        <v>227</v>
      </c>
      <c r="B114" s="21">
        <v>45088</v>
      </c>
      <c r="C114" s="31" t="s">
        <v>222</v>
      </c>
      <c r="D114" s="6">
        <v>5</v>
      </c>
      <c r="H114">
        <v>32</v>
      </c>
      <c r="I114">
        <v>35</v>
      </c>
      <c r="J114" s="7">
        <v>35</v>
      </c>
      <c r="K114" s="24">
        <v>19</v>
      </c>
      <c r="L114" s="24">
        <v>21</v>
      </c>
      <c r="M114" s="7">
        <v>21</v>
      </c>
      <c r="N114" s="39">
        <f t="shared" si="6"/>
        <v>20</v>
      </c>
      <c r="O114" s="40">
        <f t="shared" si="8"/>
        <v>45069</v>
      </c>
      <c r="P114" s="41">
        <f t="shared" si="7"/>
        <v>45094</v>
      </c>
      <c r="Q114" s="70" t="s">
        <v>633</v>
      </c>
      <c r="R114" s="64" t="s">
        <v>60</v>
      </c>
      <c r="S114" s="65" t="s">
        <v>57</v>
      </c>
    </row>
    <row r="115" spans="1:19">
      <c r="A115" t="s">
        <v>228</v>
      </c>
      <c r="B115" s="21">
        <v>45088</v>
      </c>
      <c r="C115" s="31" t="s">
        <v>222</v>
      </c>
      <c r="D115" s="6">
        <v>6</v>
      </c>
      <c r="H115">
        <v>29</v>
      </c>
      <c r="I115">
        <v>32</v>
      </c>
      <c r="J115" s="7">
        <v>34</v>
      </c>
      <c r="K115" s="24">
        <v>18</v>
      </c>
      <c r="L115" s="24">
        <v>19</v>
      </c>
      <c r="M115" s="7">
        <v>20</v>
      </c>
      <c r="N115" s="39">
        <f t="shared" si="6"/>
        <v>19</v>
      </c>
      <c r="O115" s="40">
        <f t="shared" si="8"/>
        <v>45070</v>
      </c>
      <c r="P115" s="41">
        <f t="shared" si="7"/>
        <v>45095</v>
      </c>
      <c r="Q115" s="70"/>
      <c r="R115" s="64" t="s">
        <v>73</v>
      </c>
      <c r="S115" s="65" t="s">
        <v>57</v>
      </c>
    </row>
    <row r="116" spans="1:19">
      <c r="A116" t="s">
        <v>229</v>
      </c>
      <c r="B116" s="21">
        <v>45088</v>
      </c>
      <c r="C116" s="31" t="s">
        <v>222</v>
      </c>
      <c r="D116" s="6">
        <v>5</v>
      </c>
      <c r="H116">
        <v>40</v>
      </c>
      <c r="I116">
        <v>43</v>
      </c>
      <c r="J116" s="7">
        <v>38</v>
      </c>
      <c r="K116" s="24">
        <v>22</v>
      </c>
      <c r="L116" s="24">
        <v>23</v>
      </c>
      <c r="M116" s="7">
        <v>22</v>
      </c>
      <c r="N116" s="39">
        <f t="shared" si="6"/>
        <v>22</v>
      </c>
      <c r="O116" s="40">
        <f t="shared" si="8"/>
        <v>45067</v>
      </c>
      <c r="P116" s="41">
        <f t="shared" si="7"/>
        <v>45092</v>
      </c>
      <c r="Q116" s="70" t="s">
        <v>624</v>
      </c>
      <c r="R116" s="64" t="s">
        <v>83</v>
      </c>
      <c r="S116" s="65" t="s">
        <v>57</v>
      </c>
    </row>
    <row r="117" spans="1:19">
      <c r="A117" t="s">
        <v>230</v>
      </c>
      <c r="B117" s="21">
        <v>45092</v>
      </c>
      <c r="C117" s="52" t="s">
        <v>231</v>
      </c>
      <c r="D117" s="6">
        <v>6</v>
      </c>
      <c r="H117">
        <v>35</v>
      </c>
      <c r="I117">
        <v>37</v>
      </c>
      <c r="J117" s="7">
        <v>38</v>
      </c>
      <c r="K117" s="24">
        <v>21</v>
      </c>
      <c r="L117" s="24">
        <v>22</v>
      </c>
      <c r="M117" s="7">
        <v>22</v>
      </c>
      <c r="N117" s="39">
        <f t="shared" si="6"/>
        <v>22</v>
      </c>
      <c r="O117" s="40">
        <f t="shared" si="8"/>
        <v>45071</v>
      </c>
      <c r="P117" s="41">
        <f t="shared" si="7"/>
        <v>45096</v>
      </c>
      <c r="Q117" s="70" t="s">
        <v>633</v>
      </c>
      <c r="R117" s="64" t="s">
        <v>128</v>
      </c>
      <c r="S117" s="65" t="s">
        <v>71</v>
      </c>
    </row>
    <row r="118" spans="1:19">
      <c r="A118" t="s">
        <v>232</v>
      </c>
      <c r="B118" s="21">
        <v>45092</v>
      </c>
      <c r="C118" s="52" t="s">
        <v>231</v>
      </c>
      <c r="D118" s="6">
        <v>5</v>
      </c>
      <c r="H118">
        <v>39</v>
      </c>
      <c r="I118">
        <v>38</v>
      </c>
      <c r="J118" s="7">
        <v>35</v>
      </c>
      <c r="K118" s="24">
        <v>22</v>
      </c>
      <c r="L118" s="24">
        <v>22</v>
      </c>
      <c r="M118" s="7">
        <v>21</v>
      </c>
      <c r="N118" s="39">
        <f t="shared" si="6"/>
        <v>22</v>
      </c>
      <c r="O118" s="40">
        <f t="shared" si="8"/>
        <v>45071</v>
      </c>
      <c r="P118" s="41">
        <f t="shared" si="7"/>
        <v>45096</v>
      </c>
      <c r="Q118" s="70" t="s">
        <v>633</v>
      </c>
      <c r="R118" s="64" t="s">
        <v>128</v>
      </c>
      <c r="S118" s="65" t="s">
        <v>71</v>
      </c>
    </row>
    <row r="119" spans="1:19">
      <c r="A119" t="s">
        <v>233</v>
      </c>
      <c r="B119" s="21">
        <v>45092</v>
      </c>
      <c r="C119" s="52" t="s">
        <v>231</v>
      </c>
      <c r="D119" s="6">
        <v>5</v>
      </c>
      <c r="H119">
        <v>39</v>
      </c>
      <c r="I119">
        <v>36</v>
      </c>
      <c r="J119" s="7">
        <v>37</v>
      </c>
      <c r="K119" s="24">
        <v>22</v>
      </c>
      <c r="L119" s="24">
        <v>21</v>
      </c>
      <c r="M119" s="7">
        <v>22</v>
      </c>
      <c r="N119" s="39">
        <f t="shared" si="6"/>
        <v>22</v>
      </c>
      <c r="O119" s="40">
        <f t="shared" si="8"/>
        <v>45071</v>
      </c>
      <c r="P119" s="41">
        <f t="shared" si="7"/>
        <v>45096</v>
      </c>
      <c r="Q119" s="70" t="s">
        <v>631</v>
      </c>
      <c r="R119" s="64" t="s">
        <v>128</v>
      </c>
      <c r="S119" s="65" t="s">
        <v>71</v>
      </c>
    </row>
    <row r="120" spans="1:19">
      <c r="A120" t="s">
        <v>234</v>
      </c>
      <c r="B120" s="21">
        <v>45092</v>
      </c>
      <c r="C120" s="52" t="s">
        <v>231</v>
      </c>
      <c r="D120" s="6">
        <v>4</v>
      </c>
      <c r="H120">
        <v>35</v>
      </c>
      <c r="I120">
        <v>38</v>
      </c>
      <c r="J120" s="7">
        <v>39</v>
      </c>
      <c r="K120" s="24">
        <v>21</v>
      </c>
      <c r="L120" s="24">
        <v>22</v>
      </c>
      <c r="M120" s="7">
        <v>22</v>
      </c>
      <c r="N120" s="39">
        <f t="shared" si="6"/>
        <v>22</v>
      </c>
      <c r="O120" s="40">
        <f t="shared" si="8"/>
        <v>45071</v>
      </c>
      <c r="P120" s="41">
        <f t="shared" si="7"/>
        <v>45096</v>
      </c>
      <c r="Q120" s="70" t="s">
        <v>624</v>
      </c>
      <c r="R120" s="64" t="s">
        <v>235</v>
      </c>
      <c r="S120" s="65" t="s">
        <v>71</v>
      </c>
    </row>
    <row r="121" spans="1:19">
      <c r="A121" t="s">
        <v>236</v>
      </c>
      <c r="B121" s="21">
        <v>45092</v>
      </c>
      <c r="C121" s="52" t="s">
        <v>231</v>
      </c>
      <c r="D121" s="6">
        <v>5</v>
      </c>
      <c r="H121">
        <v>39</v>
      </c>
      <c r="I121">
        <v>40</v>
      </c>
      <c r="J121" s="7">
        <v>39</v>
      </c>
      <c r="K121" s="24">
        <v>22</v>
      </c>
      <c r="L121" s="24">
        <v>22</v>
      </c>
      <c r="M121" s="7">
        <v>22</v>
      </c>
      <c r="N121" s="39">
        <f t="shared" si="6"/>
        <v>22</v>
      </c>
      <c r="O121" s="40">
        <f t="shared" si="8"/>
        <v>45071</v>
      </c>
      <c r="P121" s="41">
        <f t="shared" si="7"/>
        <v>45096</v>
      </c>
      <c r="Q121" s="70" t="s">
        <v>633</v>
      </c>
      <c r="R121" s="64" t="s">
        <v>132</v>
      </c>
      <c r="S121" s="65" t="s">
        <v>57</v>
      </c>
    </row>
    <row r="122" spans="1:19">
      <c r="A122" t="s">
        <v>237</v>
      </c>
      <c r="B122" s="21">
        <v>45092</v>
      </c>
      <c r="C122" s="52" t="s">
        <v>231</v>
      </c>
      <c r="D122" s="6">
        <v>4</v>
      </c>
      <c r="H122">
        <v>28</v>
      </c>
      <c r="I122">
        <v>24</v>
      </c>
      <c r="J122" s="7">
        <v>22</v>
      </c>
      <c r="K122" s="24">
        <v>18</v>
      </c>
      <c r="L122" s="24">
        <v>16</v>
      </c>
      <c r="M122" s="7">
        <v>15</v>
      </c>
      <c r="N122" s="39">
        <f t="shared" si="6"/>
        <v>16</v>
      </c>
      <c r="O122" s="40">
        <f t="shared" si="8"/>
        <v>45077</v>
      </c>
      <c r="P122" s="41">
        <f t="shared" si="7"/>
        <v>45102</v>
      </c>
      <c r="Q122" s="70"/>
      <c r="R122" s="64" t="s">
        <v>141</v>
      </c>
      <c r="S122" s="65" t="s">
        <v>57</v>
      </c>
    </row>
    <row r="123" spans="1:19">
      <c r="A123" t="s">
        <v>238</v>
      </c>
      <c r="B123" s="21">
        <v>45092</v>
      </c>
      <c r="C123" s="52" t="s">
        <v>231</v>
      </c>
      <c r="D123" s="6">
        <v>3</v>
      </c>
      <c r="H123">
        <v>30</v>
      </c>
      <c r="I123">
        <v>32</v>
      </c>
      <c r="J123" s="7">
        <v>33</v>
      </c>
      <c r="K123" s="24">
        <v>19</v>
      </c>
      <c r="L123" s="24">
        <v>19</v>
      </c>
      <c r="M123" s="7">
        <v>20</v>
      </c>
      <c r="N123" s="39">
        <f t="shared" si="6"/>
        <v>19</v>
      </c>
      <c r="O123" s="40">
        <f t="shared" si="8"/>
        <v>45074</v>
      </c>
      <c r="P123" s="41">
        <f t="shared" si="7"/>
        <v>45099</v>
      </c>
      <c r="Q123" s="70" t="s">
        <v>631</v>
      </c>
      <c r="R123" s="64" t="s">
        <v>239</v>
      </c>
      <c r="S123" s="65" t="s">
        <v>71</v>
      </c>
    </row>
    <row r="124" spans="1:19">
      <c r="A124" t="s">
        <v>240</v>
      </c>
      <c r="B124" s="21">
        <v>45092</v>
      </c>
      <c r="C124" s="52" t="s">
        <v>231</v>
      </c>
      <c r="D124" s="6">
        <v>5</v>
      </c>
      <c r="H124">
        <v>33</v>
      </c>
      <c r="I124">
        <v>33</v>
      </c>
      <c r="J124" s="7">
        <v>36</v>
      </c>
      <c r="K124" s="24">
        <v>20</v>
      </c>
      <c r="L124" s="24">
        <v>20</v>
      </c>
      <c r="M124" s="7">
        <v>21</v>
      </c>
      <c r="N124" s="39">
        <f t="shared" si="6"/>
        <v>20</v>
      </c>
      <c r="O124" s="40">
        <f t="shared" si="8"/>
        <v>45073</v>
      </c>
      <c r="P124" s="41">
        <f t="shared" si="7"/>
        <v>45098</v>
      </c>
      <c r="Q124" s="70" t="s">
        <v>633</v>
      </c>
      <c r="R124" s="64" t="s">
        <v>88</v>
      </c>
      <c r="S124" s="65" t="s">
        <v>71</v>
      </c>
    </row>
    <row r="125" spans="1:19">
      <c r="A125" t="s">
        <v>241</v>
      </c>
      <c r="B125" s="21">
        <v>45092</v>
      </c>
      <c r="C125" s="52" t="s">
        <v>231</v>
      </c>
      <c r="D125" s="6">
        <v>4</v>
      </c>
      <c r="H125">
        <v>35</v>
      </c>
      <c r="I125">
        <v>40</v>
      </c>
      <c r="J125" s="7">
        <v>41</v>
      </c>
      <c r="K125" s="24">
        <v>21</v>
      </c>
      <c r="L125" s="24">
        <v>22</v>
      </c>
      <c r="M125" s="7">
        <v>23</v>
      </c>
      <c r="N125" s="39">
        <f t="shared" si="6"/>
        <v>22</v>
      </c>
      <c r="O125" s="40">
        <f t="shared" si="8"/>
        <v>45071</v>
      </c>
      <c r="P125" s="41">
        <f t="shared" si="7"/>
        <v>45096</v>
      </c>
      <c r="Q125" s="70" t="s">
        <v>625</v>
      </c>
      <c r="R125" s="64" t="s">
        <v>83</v>
      </c>
      <c r="S125" s="65" t="s">
        <v>57</v>
      </c>
    </row>
    <row r="126" spans="1:19">
      <c r="A126" t="s">
        <v>242</v>
      </c>
      <c r="B126" s="21">
        <v>45092</v>
      </c>
      <c r="C126" s="52" t="s">
        <v>231</v>
      </c>
      <c r="D126" s="6">
        <v>5</v>
      </c>
      <c r="H126">
        <v>30</v>
      </c>
      <c r="I126">
        <v>32</v>
      </c>
      <c r="J126" s="7">
        <v>33</v>
      </c>
      <c r="K126" s="24">
        <v>19</v>
      </c>
      <c r="L126" s="24">
        <v>19</v>
      </c>
      <c r="M126" s="7">
        <v>20</v>
      </c>
      <c r="N126" s="39">
        <f t="shared" si="6"/>
        <v>19</v>
      </c>
      <c r="O126" s="40">
        <f t="shared" si="8"/>
        <v>45074</v>
      </c>
      <c r="P126" s="41">
        <f t="shared" si="7"/>
        <v>45099</v>
      </c>
      <c r="Q126" s="70" t="s">
        <v>633</v>
      </c>
      <c r="R126" s="64" t="s">
        <v>83</v>
      </c>
      <c r="S126" s="65" t="s">
        <v>57</v>
      </c>
    </row>
    <row r="127" spans="1:19">
      <c r="A127" t="s">
        <v>243</v>
      </c>
      <c r="B127" s="21">
        <v>45092</v>
      </c>
      <c r="C127" s="52" t="s">
        <v>231</v>
      </c>
      <c r="D127" s="6">
        <v>5</v>
      </c>
      <c r="H127">
        <v>34</v>
      </c>
      <c r="I127">
        <v>33</v>
      </c>
      <c r="J127" s="7">
        <v>31</v>
      </c>
      <c r="K127" s="24">
        <v>20</v>
      </c>
      <c r="L127" s="24">
        <v>20</v>
      </c>
      <c r="M127" s="7">
        <v>19</v>
      </c>
      <c r="N127" s="39">
        <f t="shared" si="6"/>
        <v>20</v>
      </c>
      <c r="O127" s="40">
        <f t="shared" si="8"/>
        <v>45073</v>
      </c>
      <c r="P127" s="41">
        <f t="shared" si="7"/>
        <v>45098</v>
      </c>
      <c r="Q127" s="70" t="s">
        <v>624</v>
      </c>
      <c r="R127" s="64" t="s">
        <v>83</v>
      </c>
      <c r="S127" s="65" t="s">
        <v>57</v>
      </c>
    </row>
    <row r="128" spans="1:19">
      <c r="A128" t="s">
        <v>244</v>
      </c>
      <c r="B128" s="21">
        <v>45092</v>
      </c>
      <c r="C128" s="52" t="s">
        <v>231</v>
      </c>
      <c r="D128" s="6">
        <v>3</v>
      </c>
      <c r="E128">
        <v>75</v>
      </c>
      <c r="F128">
        <v>75</v>
      </c>
      <c r="G128" s="7">
        <v>75</v>
      </c>
      <c r="K128" s="24">
        <v>8</v>
      </c>
      <c r="L128" s="24">
        <v>8</v>
      </c>
      <c r="M128" s="7">
        <v>8</v>
      </c>
      <c r="N128" s="39">
        <f t="shared" si="6"/>
        <v>8</v>
      </c>
      <c r="O128" s="40">
        <f t="shared" si="8"/>
        <v>45085</v>
      </c>
      <c r="P128" s="41">
        <f t="shared" si="7"/>
        <v>45110</v>
      </c>
      <c r="Q128" s="70"/>
      <c r="R128" s="64" t="s">
        <v>83</v>
      </c>
      <c r="S128" s="65" t="s">
        <v>57</v>
      </c>
    </row>
    <row r="129" spans="1:19">
      <c r="A129" t="s">
        <v>245</v>
      </c>
      <c r="B129" s="21">
        <v>45092</v>
      </c>
      <c r="C129" s="52" t="s">
        <v>231</v>
      </c>
      <c r="D129" s="6">
        <v>4</v>
      </c>
      <c r="E129" t="s">
        <v>42</v>
      </c>
      <c r="F129">
        <v>90</v>
      </c>
      <c r="J129" s="7">
        <v>20</v>
      </c>
      <c r="K129" s="24">
        <v>11</v>
      </c>
      <c r="L129" s="24">
        <v>10</v>
      </c>
      <c r="M129" s="7">
        <v>14</v>
      </c>
      <c r="N129" s="39">
        <f t="shared" si="6"/>
        <v>12</v>
      </c>
      <c r="O129" s="40">
        <f t="shared" si="8"/>
        <v>45081</v>
      </c>
      <c r="P129" s="41">
        <f t="shared" si="7"/>
        <v>45106</v>
      </c>
      <c r="Q129" s="70"/>
      <c r="R129" s="64" t="s">
        <v>176</v>
      </c>
      <c r="S129" s="65" t="s">
        <v>71</v>
      </c>
    </row>
    <row r="130" spans="1:19">
      <c r="A130" t="s">
        <v>246</v>
      </c>
      <c r="B130" s="21">
        <v>45092</v>
      </c>
      <c r="C130" s="52" t="s">
        <v>231</v>
      </c>
      <c r="D130" s="6">
        <v>3</v>
      </c>
      <c r="H130">
        <v>27</v>
      </c>
      <c r="I130">
        <v>29</v>
      </c>
      <c r="J130" s="7">
        <v>27</v>
      </c>
      <c r="K130" s="24">
        <v>17</v>
      </c>
      <c r="L130" s="24">
        <v>18</v>
      </c>
      <c r="M130" s="7">
        <v>17</v>
      </c>
      <c r="N130" s="39">
        <f t="shared" si="6"/>
        <v>17</v>
      </c>
      <c r="O130" s="40">
        <f t="shared" si="8"/>
        <v>45076</v>
      </c>
      <c r="P130" s="41">
        <f t="shared" si="7"/>
        <v>45101</v>
      </c>
      <c r="Q130" s="70"/>
      <c r="R130" s="64" t="s">
        <v>247</v>
      </c>
      <c r="S130" s="65" t="s">
        <v>57</v>
      </c>
    </row>
    <row r="131" spans="1:19">
      <c r="A131" t="s">
        <v>248</v>
      </c>
      <c r="B131" s="21">
        <v>45092</v>
      </c>
      <c r="C131" s="52" t="s">
        <v>231</v>
      </c>
      <c r="D131" s="6">
        <v>3</v>
      </c>
      <c r="H131">
        <v>34</v>
      </c>
      <c r="I131">
        <v>35</v>
      </c>
      <c r="J131" s="7">
        <v>35</v>
      </c>
      <c r="K131" s="24">
        <v>20</v>
      </c>
      <c r="L131" s="24">
        <v>21</v>
      </c>
      <c r="M131" s="7">
        <v>21</v>
      </c>
      <c r="N131" s="39">
        <f t="shared" si="6"/>
        <v>21</v>
      </c>
      <c r="O131" s="40">
        <f t="shared" si="8"/>
        <v>45072</v>
      </c>
      <c r="P131" s="41">
        <f t="shared" si="7"/>
        <v>45097</v>
      </c>
      <c r="Q131" s="70" t="s">
        <v>631</v>
      </c>
      <c r="R131" s="64" t="s">
        <v>249</v>
      </c>
      <c r="S131" s="65" t="s">
        <v>57</v>
      </c>
    </row>
    <row r="132" spans="1:19">
      <c r="A132" t="s">
        <v>250</v>
      </c>
      <c r="B132" s="21">
        <v>45092</v>
      </c>
      <c r="C132" s="52" t="s">
        <v>231</v>
      </c>
      <c r="D132" s="6">
        <v>3</v>
      </c>
      <c r="E132">
        <v>60</v>
      </c>
      <c r="F132">
        <v>60</v>
      </c>
      <c r="G132" s="7">
        <v>60</v>
      </c>
      <c r="K132" s="24">
        <v>7</v>
      </c>
      <c r="L132" s="24">
        <v>7</v>
      </c>
      <c r="M132" s="7">
        <v>7</v>
      </c>
      <c r="N132" s="39">
        <f t="shared" si="6"/>
        <v>7</v>
      </c>
      <c r="O132" s="40">
        <f t="shared" si="8"/>
        <v>45086</v>
      </c>
      <c r="P132" s="41">
        <f t="shared" si="7"/>
        <v>45111</v>
      </c>
      <c r="Q132" s="70"/>
      <c r="R132" s="64" t="s">
        <v>88</v>
      </c>
      <c r="S132" s="65" t="s">
        <v>71</v>
      </c>
    </row>
    <row r="133" spans="1:19">
      <c r="A133" t="s">
        <v>251</v>
      </c>
      <c r="B133" s="21">
        <v>45092</v>
      </c>
      <c r="C133" s="52" t="s">
        <v>231</v>
      </c>
      <c r="D133" s="6">
        <v>6</v>
      </c>
      <c r="H133">
        <v>38</v>
      </c>
      <c r="I133">
        <v>36</v>
      </c>
      <c r="J133" s="7">
        <v>38</v>
      </c>
      <c r="K133" s="24">
        <v>22</v>
      </c>
      <c r="L133" s="24">
        <v>21</v>
      </c>
      <c r="M133" s="7">
        <v>22</v>
      </c>
      <c r="N133" s="39">
        <f t="shared" si="6"/>
        <v>22</v>
      </c>
      <c r="O133" s="40">
        <f t="shared" si="8"/>
        <v>45071</v>
      </c>
      <c r="P133" s="41">
        <f t="shared" si="7"/>
        <v>45096</v>
      </c>
      <c r="Q133" s="70" t="s">
        <v>635</v>
      </c>
      <c r="R133" s="64" t="s">
        <v>88</v>
      </c>
      <c r="S133" s="65" t="s">
        <v>71</v>
      </c>
    </row>
    <row r="134" spans="1:19">
      <c r="A134" t="s">
        <v>252</v>
      </c>
      <c r="B134" s="21">
        <v>45092</v>
      </c>
      <c r="C134" s="52" t="s">
        <v>231</v>
      </c>
      <c r="D134" s="6">
        <v>4</v>
      </c>
      <c r="H134" t="s">
        <v>39</v>
      </c>
      <c r="K134" s="24">
        <v>24</v>
      </c>
      <c r="L134" s="24"/>
      <c r="N134" s="39">
        <v>24</v>
      </c>
      <c r="O134" s="40">
        <f t="shared" si="8"/>
        <v>45069</v>
      </c>
      <c r="P134" s="41">
        <f t="shared" si="7"/>
        <v>45094</v>
      </c>
      <c r="Q134" s="70" t="s">
        <v>625</v>
      </c>
      <c r="R134" s="64" t="s">
        <v>88</v>
      </c>
      <c r="S134" s="65" t="s">
        <v>71</v>
      </c>
    </row>
    <row r="135" spans="1:19">
      <c r="A135" t="s">
        <v>253</v>
      </c>
      <c r="B135" s="21">
        <v>45092</v>
      </c>
      <c r="C135" s="52" t="s">
        <v>231</v>
      </c>
      <c r="D135" s="6">
        <v>5</v>
      </c>
      <c r="H135">
        <v>31</v>
      </c>
      <c r="I135">
        <v>32</v>
      </c>
      <c r="J135" s="7">
        <v>33</v>
      </c>
      <c r="K135" s="24">
        <v>19</v>
      </c>
      <c r="L135" s="24">
        <v>19</v>
      </c>
      <c r="M135" s="7">
        <v>20</v>
      </c>
      <c r="N135" s="39">
        <f t="shared" si="6"/>
        <v>19</v>
      </c>
      <c r="O135" s="40">
        <f t="shared" si="8"/>
        <v>45074</v>
      </c>
      <c r="P135" s="41">
        <f t="shared" si="7"/>
        <v>45099</v>
      </c>
      <c r="Q135" s="70" t="s">
        <v>633</v>
      </c>
      <c r="R135" s="64" t="s">
        <v>254</v>
      </c>
      <c r="S135" s="65" t="s">
        <v>71</v>
      </c>
    </row>
    <row r="136" spans="1:19">
      <c r="A136" t="s">
        <v>255</v>
      </c>
      <c r="B136" s="21">
        <v>45092</v>
      </c>
      <c r="C136" s="52" t="s">
        <v>231</v>
      </c>
      <c r="D136" s="6">
        <v>5</v>
      </c>
      <c r="H136">
        <v>28</v>
      </c>
      <c r="I136">
        <v>28</v>
      </c>
      <c r="J136" s="7">
        <v>26</v>
      </c>
      <c r="K136" s="24">
        <v>18</v>
      </c>
      <c r="L136" s="24">
        <v>18</v>
      </c>
      <c r="M136" s="7">
        <v>17</v>
      </c>
      <c r="N136" s="39">
        <f t="shared" si="6"/>
        <v>18</v>
      </c>
      <c r="O136" s="40">
        <f t="shared" si="8"/>
        <v>45075</v>
      </c>
      <c r="P136" s="41">
        <f t="shared" si="7"/>
        <v>45100</v>
      </c>
      <c r="Q136" s="70"/>
      <c r="R136" s="64" t="s">
        <v>235</v>
      </c>
      <c r="S136" s="65" t="s">
        <v>71</v>
      </c>
    </row>
    <row r="137" spans="1:19">
      <c r="A137" t="s">
        <v>256</v>
      </c>
      <c r="B137" s="21">
        <v>45092</v>
      </c>
      <c r="C137" s="52" t="s">
        <v>231</v>
      </c>
      <c r="D137" s="6">
        <v>4</v>
      </c>
      <c r="H137">
        <v>38</v>
      </c>
      <c r="I137">
        <v>34</v>
      </c>
      <c r="J137" s="7">
        <v>35</v>
      </c>
      <c r="K137" s="24">
        <v>22</v>
      </c>
      <c r="L137" s="24">
        <v>20</v>
      </c>
      <c r="M137" s="7">
        <v>21</v>
      </c>
      <c r="N137" s="39">
        <f t="shared" si="6"/>
        <v>21</v>
      </c>
      <c r="O137" s="40">
        <f t="shared" si="8"/>
        <v>45072</v>
      </c>
      <c r="P137" s="41">
        <f t="shared" si="7"/>
        <v>45097</v>
      </c>
      <c r="Q137" s="70" t="s">
        <v>624</v>
      </c>
      <c r="R137" s="64" t="s">
        <v>235</v>
      </c>
      <c r="S137" s="65" t="s">
        <v>71</v>
      </c>
    </row>
    <row r="138" spans="1:19">
      <c r="A138" t="s">
        <v>257</v>
      </c>
      <c r="B138" s="21">
        <v>45092</v>
      </c>
      <c r="C138" s="52" t="s">
        <v>231</v>
      </c>
      <c r="D138" s="6">
        <v>4</v>
      </c>
      <c r="H138">
        <v>38</v>
      </c>
      <c r="I138">
        <v>36</v>
      </c>
      <c r="J138" s="7">
        <v>39</v>
      </c>
      <c r="K138" s="24">
        <v>22</v>
      </c>
      <c r="L138" s="24">
        <v>21</v>
      </c>
      <c r="M138" s="7">
        <v>22</v>
      </c>
      <c r="N138" s="39">
        <f t="shared" si="6"/>
        <v>22</v>
      </c>
      <c r="O138" s="40">
        <f t="shared" si="8"/>
        <v>45071</v>
      </c>
      <c r="P138" s="41">
        <f t="shared" si="7"/>
        <v>45096</v>
      </c>
      <c r="Q138" s="70" t="s">
        <v>640</v>
      </c>
      <c r="R138" s="64" t="s">
        <v>235</v>
      </c>
      <c r="S138" s="65" t="s">
        <v>67</v>
      </c>
    </row>
    <row r="139" spans="1:19">
      <c r="A139" t="s">
        <v>258</v>
      </c>
      <c r="B139" s="21">
        <v>45092</v>
      </c>
      <c r="C139" s="52" t="s">
        <v>231</v>
      </c>
      <c r="D139" s="6">
        <v>3</v>
      </c>
      <c r="H139">
        <v>34</v>
      </c>
      <c r="I139">
        <v>33</v>
      </c>
      <c r="J139" s="7">
        <v>30</v>
      </c>
      <c r="K139" s="24">
        <v>20</v>
      </c>
      <c r="L139" s="24">
        <v>20</v>
      </c>
      <c r="M139" s="7">
        <v>19</v>
      </c>
      <c r="N139" s="39">
        <f t="shared" si="6"/>
        <v>20</v>
      </c>
      <c r="O139" s="40">
        <f t="shared" si="8"/>
        <v>45073</v>
      </c>
      <c r="P139" s="41">
        <f t="shared" si="7"/>
        <v>45098</v>
      </c>
      <c r="Q139" s="70"/>
      <c r="R139" s="64" t="s">
        <v>73</v>
      </c>
      <c r="S139" s="65" t="s">
        <v>57</v>
      </c>
    </row>
    <row r="140" spans="1:19">
      <c r="A140" t="s">
        <v>259</v>
      </c>
      <c r="B140" s="21">
        <v>45092</v>
      </c>
      <c r="C140" s="52" t="s">
        <v>231</v>
      </c>
      <c r="D140" s="6">
        <v>6</v>
      </c>
      <c r="H140" t="s">
        <v>140</v>
      </c>
      <c r="I140" t="s">
        <v>39</v>
      </c>
      <c r="K140" s="24"/>
      <c r="L140" s="24"/>
      <c r="M140" s="7">
        <v>25</v>
      </c>
      <c r="N140" s="39">
        <v>25</v>
      </c>
      <c r="O140" s="40">
        <f t="shared" si="8"/>
        <v>45068</v>
      </c>
      <c r="P140" s="41">
        <f t="shared" si="7"/>
        <v>45093</v>
      </c>
      <c r="Q140" s="70" t="s">
        <v>635</v>
      </c>
      <c r="R140" s="64" t="s">
        <v>136</v>
      </c>
      <c r="S140" s="65" t="s">
        <v>57</v>
      </c>
    </row>
    <row r="141" spans="1:19">
      <c r="A141" t="s">
        <v>260</v>
      </c>
      <c r="B141" s="21">
        <v>45092</v>
      </c>
      <c r="C141" s="52" t="s">
        <v>231</v>
      </c>
      <c r="D141" s="6">
        <v>4</v>
      </c>
      <c r="H141">
        <v>24</v>
      </c>
      <c r="I141">
        <v>25</v>
      </c>
      <c r="J141" s="7">
        <v>27</v>
      </c>
      <c r="K141" s="24">
        <v>16</v>
      </c>
      <c r="L141" s="24">
        <v>16</v>
      </c>
      <c r="M141" s="7">
        <v>17</v>
      </c>
      <c r="N141" s="39">
        <f t="shared" si="6"/>
        <v>16</v>
      </c>
      <c r="O141" s="40">
        <f t="shared" si="8"/>
        <v>45077</v>
      </c>
      <c r="P141" s="41">
        <f t="shared" si="7"/>
        <v>45102</v>
      </c>
      <c r="Q141" s="70"/>
      <c r="R141" s="64" t="s">
        <v>261</v>
      </c>
      <c r="S141" s="65" t="s">
        <v>71</v>
      </c>
    </row>
    <row r="142" spans="1:19">
      <c r="A142" t="s">
        <v>262</v>
      </c>
      <c r="B142" s="21">
        <v>45092</v>
      </c>
      <c r="C142" s="52" t="s">
        <v>231</v>
      </c>
      <c r="D142" s="6">
        <v>5</v>
      </c>
      <c r="H142">
        <v>37</v>
      </c>
      <c r="I142">
        <v>40</v>
      </c>
      <c r="J142" s="7">
        <v>40</v>
      </c>
      <c r="K142" s="24">
        <v>22</v>
      </c>
      <c r="L142" s="24">
        <v>22</v>
      </c>
      <c r="M142" s="7">
        <v>22</v>
      </c>
      <c r="N142" s="39">
        <f t="shared" si="6"/>
        <v>22</v>
      </c>
      <c r="O142" s="40">
        <f t="shared" si="8"/>
        <v>45071</v>
      </c>
      <c r="P142" s="41">
        <f t="shared" si="7"/>
        <v>45096</v>
      </c>
      <c r="Q142" s="70" t="s">
        <v>633</v>
      </c>
      <c r="R142" s="64" t="s">
        <v>83</v>
      </c>
      <c r="S142" s="65" t="s">
        <v>71</v>
      </c>
    </row>
    <row r="143" spans="1:19">
      <c r="A143" t="s">
        <v>263</v>
      </c>
      <c r="B143" s="21">
        <v>45092</v>
      </c>
      <c r="C143" s="52" t="s">
        <v>231</v>
      </c>
      <c r="D143" s="6">
        <v>5</v>
      </c>
      <c r="E143">
        <v>90</v>
      </c>
      <c r="F143">
        <v>90</v>
      </c>
      <c r="G143" s="7">
        <v>90</v>
      </c>
      <c r="K143" s="24">
        <v>10</v>
      </c>
      <c r="L143" s="24">
        <v>10</v>
      </c>
      <c r="M143" s="7">
        <v>10</v>
      </c>
      <c r="N143" s="39">
        <f t="shared" si="6"/>
        <v>10</v>
      </c>
      <c r="O143" s="40">
        <f t="shared" si="8"/>
        <v>45083</v>
      </c>
      <c r="P143" s="41">
        <f t="shared" si="7"/>
        <v>45108</v>
      </c>
      <c r="Q143" s="70"/>
      <c r="R143" s="64" t="s">
        <v>83</v>
      </c>
      <c r="S143" s="65" t="s">
        <v>57</v>
      </c>
    </row>
    <row r="144" spans="1:19">
      <c r="A144" t="s">
        <v>264</v>
      </c>
      <c r="B144" s="21">
        <v>45092</v>
      </c>
      <c r="C144" s="52" t="s">
        <v>231</v>
      </c>
      <c r="D144" s="6">
        <v>8</v>
      </c>
      <c r="H144" t="s">
        <v>39</v>
      </c>
      <c r="K144" s="24">
        <v>24</v>
      </c>
      <c r="L144" s="24"/>
      <c r="N144" s="39">
        <v>24</v>
      </c>
      <c r="O144" s="40">
        <f t="shared" si="8"/>
        <v>45069</v>
      </c>
      <c r="P144" s="41">
        <f t="shared" si="7"/>
        <v>45094</v>
      </c>
      <c r="Q144" s="70" t="s">
        <v>649</v>
      </c>
      <c r="R144" s="64" t="s">
        <v>265</v>
      </c>
      <c r="S144" s="65" t="s">
        <v>57</v>
      </c>
    </row>
    <row r="145" spans="1:19">
      <c r="A145" t="s">
        <v>266</v>
      </c>
      <c r="B145" s="21">
        <v>45092</v>
      </c>
      <c r="C145" s="52" t="s">
        <v>231</v>
      </c>
      <c r="D145" s="6">
        <v>3</v>
      </c>
      <c r="H145">
        <v>33</v>
      </c>
      <c r="I145">
        <v>35</v>
      </c>
      <c r="J145" s="7">
        <v>25</v>
      </c>
      <c r="K145" s="24">
        <v>20</v>
      </c>
      <c r="L145" s="24">
        <v>21</v>
      </c>
      <c r="M145" s="7">
        <v>16</v>
      </c>
      <c r="N145" s="39">
        <f t="shared" si="6"/>
        <v>19</v>
      </c>
      <c r="O145" s="40">
        <f t="shared" si="8"/>
        <v>45074</v>
      </c>
      <c r="P145" s="41">
        <f t="shared" si="7"/>
        <v>45099</v>
      </c>
      <c r="Q145" s="70"/>
      <c r="R145" s="64" t="s">
        <v>267</v>
      </c>
      <c r="S145" s="65" t="s">
        <v>57</v>
      </c>
    </row>
    <row r="146" spans="1:19">
      <c r="A146" t="s">
        <v>268</v>
      </c>
      <c r="B146" s="21">
        <v>45092</v>
      </c>
      <c r="C146" s="52" t="s">
        <v>231</v>
      </c>
      <c r="D146" s="6">
        <v>3</v>
      </c>
      <c r="E146">
        <v>90</v>
      </c>
      <c r="G146" s="7" t="s">
        <v>42</v>
      </c>
      <c r="I146">
        <v>20</v>
      </c>
      <c r="K146" s="24">
        <v>10</v>
      </c>
      <c r="L146" s="24">
        <v>11</v>
      </c>
      <c r="M146" s="7">
        <v>14</v>
      </c>
      <c r="N146" s="39">
        <f t="shared" si="6"/>
        <v>12</v>
      </c>
      <c r="O146" s="40">
        <f t="shared" si="8"/>
        <v>45081</v>
      </c>
      <c r="P146" s="41">
        <f t="shared" si="7"/>
        <v>45106</v>
      </c>
      <c r="Q146" s="70"/>
      <c r="R146" s="64" t="s">
        <v>269</v>
      </c>
      <c r="S146" s="65" t="s">
        <v>57</v>
      </c>
    </row>
    <row r="147" spans="1:19">
      <c r="A147" t="s">
        <v>270</v>
      </c>
      <c r="B147" s="21">
        <v>45092</v>
      </c>
      <c r="C147" s="52" t="s">
        <v>231</v>
      </c>
      <c r="D147" s="6">
        <v>5</v>
      </c>
      <c r="H147">
        <v>32</v>
      </c>
      <c r="I147">
        <v>35</v>
      </c>
      <c r="J147" s="7">
        <v>35</v>
      </c>
      <c r="K147" s="24">
        <v>19</v>
      </c>
      <c r="L147" s="24">
        <v>21</v>
      </c>
      <c r="M147" s="7">
        <v>21</v>
      </c>
      <c r="N147" s="39">
        <f t="shared" si="6"/>
        <v>20</v>
      </c>
      <c r="O147" s="40">
        <f t="shared" si="8"/>
        <v>45073</v>
      </c>
      <c r="P147" s="41">
        <f t="shared" si="7"/>
        <v>45098</v>
      </c>
      <c r="Q147" s="70" t="s">
        <v>633</v>
      </c>
      <c r="R147" s="64" t="s">
        <v>73</v>
      </c>
      <c r="S147" s="65" t="s">
        <v>57</v>
      </c>
    </row>
    <row r="148" spans="1:19">
      <c r="A148" t="s">
        <v>271</v>
      </c>
      <c r="B148" s="21">
        <v>45092</v>
      </c>
      <c r="C148" s="52" t="s">
        <v>231</v>
      </c>
      <c r="D148" s="6">
        <v>4</v>
      </c>
      <c r="E148">
        <v>60</v>
      </c>
      <c r="F148">
        <v>45</v>
      </c>
      <c r="G148" s="7">
        <v>45</v>
      </c>
      <c r="K148" s="24">
        <v>7</v>
      </c>
      <c r="L148" s="24">
        <v>6</v>
      </c>
      <c r="M148" s="7">
        <v>6</v>
      </c>
      <c r="N148" s="39">
        <f t="shared" si="6"/>
        <v>6</v>
      </c>
      <c r="O148" s="40">
        <f t="shared" si="8"/>
        <v>45087</v>
      </c>
      <c r="P148" s="41">
        <f t="shared" si="7"/>
        <v>45112</v>
      </c>
      <c r="Q148" s="71" t="s">
        <v>639</v>
      </c>
      <c r="R148" s="64" t="s">
        <v>272</v>
      </c>
      <c r="S148" s="65" t="s">
        <v>57</v>
      </c>
    </row>
    <row r="149" spans="1:19">
      <c r="A149" t="s">
        <v>273</v>
      </c>
      <c r="B149" s="21">
        <v>45092</v>
      </c>
      <c r="C149" s="52" t="s">
        <v>231</v>
      </c>
      <c r="D149" s="6">
        <v>8</v>
      </c>
      <c r="H149">
        <v>30</v>
      </c>
      <c r="I149">
        <v>34</v>
      </c>
      <c r="J149" s="7">
        <v>36</v>
      </c>
      <c r="K149" s="24">
        <v>19</v>
      </c>
      <c r="L149" s="24">
        <v>20</v>
      </c>
      <c r="M149" s="7">
        <v>21</v>
      </c>
      <c r="N149" s="39">
        <f t="shared" si="6"/>
        <v>20</v>
      </c>
      <c r="O149" s="40">
        <f t="shared" si="8"/>
        <v>45073</v>
      </c>
      <c r="P149" s="41">
        <f t="shared" si="7"/>
        <v>45098</v>
      </c>
      <c r="Q149" s="70" t="s">
        <v>649</v>
      </c>
      <c r="R149" s="64" t="s">
        <v>274</v>
      </c>
      <c r="S149" s="65" t="s">
        <v>57</v>
      </c>
    </row>
    <row r="150" spans="1:19">
      <c r="A150" t="s">
        <v>275</v>
      </c>
      <c r="B150" s="21">
        <v>45092</v>
      </c>
      <c r="C150" s="52" t="s">
        <v>231</v>
      </c>
      <c r="D150" s="6">
        <v>4</v>
      </c>
      <c r="H150">
        <v>37</v>
      </c>
      <c r="I150">
        <v>35</v>
      </c>
      <c r="J150" s="7">
        <v>37</v>
      </c>
      <c r="K150" s="24">
        <v>22</v>
      </c>
      <c r="L150" s="24">
        <v>21</v>
      </c>
      <c r="M150" s="7">
        <v>22</v>
      </c>
      <c r="N150" s="39">
        <f t="shared" si="6"/>
        <v>22</v>
      </c>
      <c r="O150" s="40">
        <f t="shared" si="8"/>
        <v>45071</v>
      </c>
      <c r="P150" s="41">
        <f t="shared" si="7"/>
        <v>45096</v>
      </c>
      <c r="Q150" s="70" t="s">
        <v>624</v>
      </c>
      <c r="R150" s="64" t="s">
        <v>274</v>
      </c>
      <c r="S150" s="65" t="s">
        <v>57</v>
      </c>
    </row>
    <row r="151" spans="1:19">
      <c r="A151" t="s">
        <v>276</v>
      </c>
      <c r="B151" s="21">
        <v>45092</v>
      </c>
      <c r="C151" s="52" t="s">
        <v>231</v>
      </c>
      <c r="D151" s="6">
        <v>5</v>
      </c>
      <c r="H151">
        <v>33</v>
      </c>
      <c r="I151">
        <v>35</v>
      </c>
      <c r="J151" s="7">
        <v>37</v>
      </c>
      <c r="K151" s="24">
        <v>20</v>
      </c>
      <c r="L151" s="24">
        <v>21</v>
      </c>
      <c r="M151" s="7">
        <v>22</v>
      </c>
      <c r="N151" s="39">
        <f t="shared" si="6"/>
        <v>21</v>
      </c>
      <c r="O151" s="40">
        <f t="shared" si="8"/>
        <v>45072</v>
      </c>
      <c r="P151" s="41">
        <f t="shared" si="7"/>
        <v>45097</v>
      </c>
      <c r="Q151" s="70" t="s">
        <v>624</v>
      </c>
      <c r="R151" s="64" t="s">
        <v>165</v>
      </c>
      <c r="S151" s="65" t="s">
        <v>57</v>
      </c>
    </row>
    <row r="152" spans="1:19">
      <c r="A152" t="s">
        <v>277</v>
      </c>
      <c r="B152" s="21">
        <v>45092</v>
      </c>
      <c r="C152" s="52" t="s">
        <v>231</v>
      </c>
      <c r="D152" s="6">
        <v>5</v>
      </c>
      <c r="H152">
        <v>30</v>
      </c>
      <c r="I152">
        <v>32</v>
      </c>
      <c r="J152" s="7">
        <v>35</v>
      </c>
      <c r="K152" s="24">
        <v>19</v>
      </c>
      <c r="L152" s="24">
        <v>12</v>
      </c>
      <c r="M152" s="7">
        <v>21</v>
      </c>
      <c r="N152" s="39">
        <f t="shared" si="6"/>
        <v>17</v>
      </c>
      <c r="O152" s="40">
        <f t="shared" si="8"/>
        <v>45076</v>
      </c>
      <c r="P152" s="41">
        <f t="shared" si="7"/>
        <v>45101</v>
      </c>
      <c r="Q152" s="70" t="s">
        <v>633</v>
      </c>
      <c r="R152" s="64" t="s">
        <v>278</v>
      </c>
      <c r="S152" s="65" t="s">
        <v>57</v>
      </c>
    </row>
    <row r="153" spans="1:19">
      <c r="A153" t="s">
        <v>279</v>
      </c>
      <c r="B153" s="21">
        <v>45092</v>
      </c>
      <c r="C153" s="52" t="s">
        <v>231</v>
      </c>
      <c r="D153" s="6">
        <v>3</v>
      </c>
      <c r="E153">
        <v>90</v>
      </c>
      <c r="F153">
        <v>60</v>
      </c>
      <c r="G153" s="7">
        <v>90</v>
      </c>
      <c r="K153" s="24">
        <v>10</v>
      </c>
      <c r="L153" s="24">
        <v>7</v>
      </c>
      <c r="M153" s="7">
        <v>10</v>
      </c>
      <c r="N153" s="39">
        <f t="shared" si="6"/>
        <v>9</v>
      </c>
      <c r="O153" s="40">
        <f t="shared" si="8"/>
        <v>45084</v>
      </c>
      <c r="P153" s="41">
        <f t="shared" si="7"/>
        <v>45109</v>
      </c>
      <c r="Q153" s="70"/>
      <c r="R153" s="64" t="s">
        <v>261</v>
      </c>
      <c r="S153" s="65" t="s">
        <v>71</v>
      </c>
    </row>
    <row r="154" spans="1:19">
      <c r="A154" t="s">
        <v>280</v>
      </c>
      <c r="B154" s="21">
        <v>45092</v>
      </c>
      <c r="C154" s="52" t="s">
        <v>231</v>
      </c>
      <c r="D154" s="6">
        <v>7</v>
      </c>
      <c r="H154">
        <v>30</v>
      </c>
      <c r="I154">
        <v>32</v>
      </c>
      <c r="J154" s="7">
        <v>35</v>
      </c>
      <c r="K154" s="24">
        <v>19</v>
      </c>
      <c r="L154" s="24">
        <v>19</v>
      </c>
      <c r="M154" s="7">
        <v>21</v>
      </c>
      <c r="N154" s="39">
        <f t="shared" si="6"/>
        <v>20</v>
      </c>
      <c r="O154" s="40">
        <f t="shared" si="8"/>
        <v>45073</v>
      </c>
      <c r="P154" s="41">
        <f t="shared" si="7"/>
        <v>45098</v>
      </c>
      <c r="Q154" s="70" t="s">
        <v>635</v>
      </c>
      <c r="R154" s="64" t="s">
        <v>265</v>
      </c>
      <c r="S154" s="65" t="s">
        <v>57</v>
      </c>
    </row>
    <row r="155" spans="1:19">
      <c r="A155" t="s">
        <v>281</v>
      </c>
      <c r="B155" s="21">
        <v>45092</v>
      </c>
      <c r="C155" s="52" t="s">
        <v>231</v>
      </c>
      <c r="D155" s="6">
        <v>4</v>
      </c>
      <c r="E155" t="s">
        <v>42</v>
      </c>
      <c r="F155">
        <v>90</v>
      </c>
      <c r="G155" s="7">
        <v>90</v>
      </c>
      <c r="K155" s="24">
        <v>11</v>
      </c>
      <c r="L155" s="24">
        <v>10</v>
      </c>
      <c r="M155" s="7">
        <v>10</v>
      </c>
      <c r="N155" s="39">
        <f t="shared" si="6"/>
        <v>10</v>
      </c>
      <c r="O155" s="40">
        <f t="shared" si="8"/>
        <v>45083</v>
      </c>
      <c r="P155" s="41">
        <f t="shared" si="7"/>
        <v>45108</v>
      </c>
      <c r="Q155" s="70"/>
      <c r="R155" s="64" t="s">
        <v>136</v>
      </c>
      <c r="S155" s="65" t="s">
        <v>57</v>
      </c>
    </row>
    <row r="156" spans="1:19">
      <c r="A156" t="s">
        <v>282</v>
      </c>
      <c r="B156" s="21">
        <v>45092</v>
      </c>
      <c r="C156" s="52" t="s">
        <v>231</v>
      </c>
      <c r="D156" s="6">
        <v>2</v>
      </c>
      <c r="H156">
        <v>28</v>
      </c>
      <c r="I156">
        <v>30</v>
      </c>
      <c r="K156" s="24">
        <v>18</v>
      </c>
      <c r="L156" s="24">
        <v>19</v>
      </c>
      <c r="N156" s="39">
        <f>ROUND((K156+L156)/2,0)</f>
        <v>19</v>
      </c>
      <c r="O156" s="40">
        <f t="shared" si="8"/>
        <v>45074</v>
      </c>
      <c r="P156" s="41">
        <f t="shared" si="7"/>
        <v>45099</v>
      </c>
      <c r="Q156" s="70"/>
      <c r="R156" s="64" t="s">
        <v>112</v>
      </c>
      <c r="S156" s="65" t="s">
        <v>57</v>
      </c>
    </row>
    <row r="157" spans="1:19">
      <c r="A157" t="s">
        <v>283</v>
      </c>
      <c r="B157" s="21">
        <v>45092</v>
      </c>
      <c r="C157" s="52" t="s">
        <v>231</v>
      </c>
      <c r="D157" s="6">
        <v>6</v>
      </c>
      <c r="H157">
        <v>32</v>
      </c>
      <c r="I157">
        <v>30</v>
      </c>
      <c r="J157" s="7">
        <v>36</v>
      </c>
      <c r="K157" s="24">
        <v>19</v>
      </c>
      <c r="L157" s="24">
        <v>19</v>
      </c>
      <c r="M157" s="7">
        <v>21</v>
      </c>
      <c r="N157" s="39">
        <f t="shared" si="6"/>
        <v>20</v>
      </c>
      <c r="O157" s="40">
        <f t="shared" si="8"/>
        <v>45073</v>
      </c>
      <c r="P157" s="41">
        <f t="shared" si="7"/>
        <v>45098</v>
      </c>
      <c r="Q157" s="70" t="s">
        <v>635</v>
      </c>
      <c r="R157" s="64" t="s">
        <v>261</v>
      </c>
      <c r="S157" s="65" t="s">
        <v>71</v>
      </c>
    </row>
    <row r="158" spans="1:19">
      <c r="A158" t="s">
        <v>284</v>
      </c>
      <c r="B158" s="21">
        <v>45092</v>
      </c>
      <c r="C158" s="52" t="s">
        <v>231</v>
      </c>
      <c r="D158" s="6">
        <v>5</v>
      </c>
      <c r="E158">
        <v>90</v>
      </c>
      <c r="F158">
        <v>90</v>
      </c>
      <c r="G158" s="7">
        <v>90</v>
      </c>
      <c r="K158" s="24">
        <v>10</v>
      </c>
      <c r="L158" s="24">
        <v>10</v>
      </c>
      <c r="M158" s="7">
        <v>10</v>
      </c>
      <c r="N158" s="39">
        <f t="shared" ref="N158:N234" si="9">ROUND((K158+L158+M158)/3,0)</f>
        <v>10</v>
      </c>
      <c r="O158" s="40">
        <f t="shared" si="8"/>
        <v>45083</v>
      </c>
      <c r="P158" s="41">
        <f t="shared" ref="P158:P234" si="10">O158+25</f>
        <v>45108</v>
      </c>
      <c r="Q158" s="70"/>
      <c r="R158" s="64" t="s">
        <v>56</v>
      </c>
      <c r="S158" s="65" t="s">
        <v>57</v>
      </c>
    </row>
    <row r="159" spans="1:19">
      <c r="A159" t="s">
        <v>285</v>
      </c>
      <c r="B159" s="21">
        <v>45092</v>
      </c>
      <c r="C159" s="52" t="s">
        <v>231</v>
      </c>
      <c r="D159" s="6">
        <v>7</v>
      </c>
      <c r="H159">
        <v>30</v>
      </c>
      <c r="I159">
        <v>32</v>
      </c>
      <c r="J159" s="7">
        <v>36</v>
      </c>
      <c r="K159" s="24">
        <v>19</v>
      </c>
      <c r="L159" s="24">
        <v>19</v>
      </c>
      <c r="M159" s="7">
        <v>21</v>
      </c>
      <c r="N159" s="39">
        <f t="shared" si="9"/>
        <v>20</v>
      </c>
      <c r="O159" s="40">
        <f t="shared" ref="O159:O235" si="11">B159-N159+1</f>
        <v>45073</v>
      </c>
      <c r="P159" s="41">
        <f t="shared" si="10"/>
        <v>45098</v>
      </c>
      <c r="Q159" s="70" t="s">
        <v>631</v>
      </c>
      <c r="R159" s="64" t="s">
        <v>56</v>
      </c>
      <c r="S159" s="65" t="s">
        <v>57</v>
      </c>
    </row>
    <row r="160" spans="1:19">
      <c r="A160" t="s">
        <v>286</v>
      </c>
      <c r="B160" s="21">
        <v>45092</v>
      </c>
      <c r="C160" s="52" t="s">
        <v>231</v>
      </c>
      <c r="D160" s="6">
        <v>5</v>
      </c>
      <c r="E160">
        <v>60</v>
      </c>
      <c r="F160">
        <v>60</v>
      </c>
      <c r="G160" s="7">
        <v>90</v>
      </c>
      <c r="K160" s="24">
        <v>7</v>
      </c>
      <c r="L160" s="24">
        <v>7</v>
      </c>
      <c r="M160" s="7">
        <v>10</v>
      </c>
      <c r="N160" s="39">
        <f t="shared" si="9"/>
        <v>8</v>
      </c>
      <c r="O160" s="40">
        <f t="shared" si="11"/>
        <v>45085</v>
      </c>
      <c r="P160" s="41">
        <f t="shared" si="10"/>
        <v>45110</v>
      </c>
      <c r="Q160" s="71" t="s">
        <v>651</v>
      </c>
      <c r="R160" s="64" t="s">
        <v>88</v>
      </c>
      <c r="S160" s="65" t="s">
        <v>71</v>
      </c>
    </row>
    <row r="161" spans="1:19">
      <c r="A161" t="s">
        <v>287</v>
      </c>
      <c r="B161" s="21">
        <v>45092</v>
      </c>
      <c r="C161" s="52" t="s">
        <v>231</v>
      </c>
      <c r="D161" s="6">
        <v>4</v>
      </c>
      <c r="H161" t="s">
        <v>39</v>
      </c>
      <c r="K161" s="24">
        <v>24</v>
      </c>
      <c r="L161" s="24"/>
      <c r="N161" s="39">
        <v>24</v>
      </c>
      <c r="O161" s="40">
        <f t="shared" si="11"/>
        <v>45069</v>
      </c>
      <c r="P161" s="41">
        <f t="shared" si="10"/>
        <v>45094</v>
      </c>
      <c r="Q161" s="70" t="s">
        <v>631</v>
      </c>
      <c r="R161" s="64" t="s">
        <v>288</v>
      </c>
      <c r="S161" s="65" t="s">
        <v>71</v>
      </c>
    </row>
    <row r="162" spans="1:19">
      <c r="A162" t="s">
        <v>289</v>
      </c>
      <c r="B162" s="21">
        <v>45092</v>
      </c>
      <c r="C162" s="52" t="s">
        <v>231</v>
      </c>
      <c r="D162" s="6">
        <v>1</v>
      </c>
      <c r="E162">
        <v>90</v>
      </c>
      <c r="K162" s="24">
        <v>10</v>
      </c>
      <c r="L162" s="24"/>
      <c r="N162" s="39">
        <v>10</v>
      </c>
      <c r="O162" s="40">
        <f t="shared" si="11"/>
        <v>45083</v>
      </c>
      <c r="P162" s="41">
        <f t="shared" si="10"/>
        <v>45108</v>
      </c>
      <c r="Q162" s="70"/>
      <c r="R162" s="64" t="s">
        <v>290</v>
      </c>
      <c r="S162" s="65" t="s">
        <v>71</v>
      </c>
    </row>
    <row r="163" spans="1:19">
      <c r="A163" t="s">
        <v>291</v>
      </c>
      <c r="B163" s="21">
        <v>45092</v>
      </c>
      <c r="C163" s="52" t="s">
        <v>231</v>
      </c>
      <c r="D163" s="6">
        <v>4</v>
      </c>
      <c r="E163">
        <v>75</v>
      </c>
      <c r="F163">
        <v>75</v>
      </c>
      <c r="G163" s="7">
        <v>75</v>
      </c>
      <c r="K163" s="24">
        <v>8</v>
      </c>
      <c r="L163" s="24">
        <v>8</v>
      </c>
      <c r="M163" s="7">
        <v>8</v>
      </c>
      <c r="N163" s="39">
        <f t="shared" si="9"/>
        <v>8</v>
      </c>
      <c r="O163" s="40">
        <f t="shared" si="11"/>
        <v>45085</v>
      </c>
      <c r="P163" s="41">
        <f t="shared" si="10"/>
        <v>45110</v>
      </c>
      <c r="Q163" s="70"/>
      <c r="R163" s="64" t="s">
        <v>226</v>
      </c>
      <c r="S163" s="65" t="s">
        <v>57</v>
      </c>
    </row>
    <row r="164" spans="1:19">
      <c r="A164" t="s">
        <v>292</v>
      </c>
      <c r="B164" s="21">
        <v>45092</v>
      </c>
      <c r="C164" s="52" t="s">
        <v>231</v>
      </c>
      <c r="D164" s="6">
        <v>3</v>
      </c>
      <c r="H164">
        <v>30</v>
      </c>
      <c r="I164">
        <v>32</v>
      </c>
      <c r="J164" s="7">
        <v>31</v>
      </c>
      <c r="K164" s="24">
        <v>19</v>
      </c>
      <c r="L164" s="24">
        <v>19</v>
      </c>
      <c r="M164" s="7">
        <v>19</v>
      </c>
      <c r="N164" s="39">
        <f t="shared" si="9"/>
        <v>19</v>
      </c>
      <c r="O164" s="40">
        <f t="shared" si="11"/>
        <v>45074</v>
      </c>
      <c r="P164" s="41">
        <f t="shared" si="10"/>
        <v>45099</v>
      </c>
      <c r="Q164" s="70" t="s">
        <v>631</v>
      </c>
      <c r="R164" s="64" t="s">
        <v>73</v>
      </c>
      <c r="S164" s="65" t="s">
        <v>57</v>
      </c>
    </row>
    <row r="165" spans="1:19">
      <c r="A165" t="s">
        <v>293</v>
      </c>
      <c r="B165" s="21">
        <v>45092</v>
      </c>
      <c r="C165" s="52" t="s">
        <v>231</v>
      </c>
      <c r="D165" s="6">
        <v>4</v>
      </c>
      <c r="H165">
        <v>35</v>
      </c>
      <c r="I165">
        <v>36</v>
      </c>
      <c r="J165" s="7">
        <v>36</v>
      </c>
      <c r="K165" s="24">
        <v>21</v>
      </c>
      <c r="L165" s="24">
        <v>21</v>
      </c>
      <c r="M165" s="7">
        <v>21</v>
      </c>
      <c r="N165" s="39">
        <f t="shared" si="9"/>
        <v>21</v>
      </c>
      <c r="O165" s="40">
        <f t="shared" si="11"/>
        <v>45072</v>
      </c>
      <c r="P165" s="41">
        <f t="shared" si="10"/>
        <v>45097</v>
      </c>
      <c r="Q165" s="70"/>
      <c r="R165" s="64" t="s">
        <v>294</v>
      </c>
      <c r="S165" s="65" t="s">
        <v>57</v>
      </c>
    </row>
    <row r="166" spans="1:19">
      <c r="A166" t="s">
        <v>295</v>
      </c>
      <c r="B166" s="21">
        <v>45092</v>
      </c>
      <c r="C166" s="52" t="s">
        <v>231</v>
      </c>
      <c r="D166" s="6">
        <v>5</v>
      </c>
      <c r="H166" t="s">
        <v>140</v>
      </c>
      <c r="K166" s="24">
        <v>25</v>
      </c>
      <c r="L166" s="24"/>
      <c r="N166" s="39">
        <v>25</v>
      </c>
      <c r="O166" s="40">
        <f t="shared" si="11"/>
        <v>45068</v>
      </c>
      <c r="P166" s="41">
        <f t="shared" si="10"/>
        <v>45093</v>
      </c>
      <c r="Q166" s="70" t="s">
        <v>633</v>
      </c>
      <c r="R166" s="64" t="s">
        <v>165</v>
      </c>
      <c r="S166" s="65" t="s">
        <v>57</v>
      </c>
    </row>
    <row r="167" spans="1:19">
      <c r="A167" t="s">
        <v>296</v>
      </c>
      <c r="B167" s="21">
        <v>45092</v>
      </c>
      <c r="C167" s="52" t="s">
        <v>231</v>
      </c>
      <c r="D167" s="6">
        <v>5</v>
      </c>
      <c r="H167">
        <v>30</v>
      </c>
      <c r="I167">
        <v>34</v>
      </c>
      <c r="J167" s="7">
        <v>35</v>
      </c>
      <c r="K167" s="24">
        <v>19</v>
      </c>
      <c r="L167" s="24">
        <v>20</v>
      </c>
      <c r="M167" s="7">
        <v>21</v>
      </c>
      <c r="N167" s="39">
        <f t="shared" si="9"/>
        <v>20</v>
      </c>
      <c r="O167" s="40">
        <f t="shared" si="11"/>
        <v>45073</v>
      </c>
      <c r="P167" s="41">
        <f t="shared" si="10"/>
        <v>45098</v>
      </c>
      <c r="Q167" s="70" t="s">
        <v>624</v>
      </c>
      <c r="R167" s="64" t="s">
        <v>136</v>
      </c>
      <c r="S167" s="65" t="s">
        <v>57</v>
      </c>
    </row>
    <row r="168" spans="1:19">
      <c r="A168" t="s">
        <v>297</v>
      </c>
      <c r="B168" s="21">
        <v>45092</v>
      </c>
      <c r="C168" s="52" t="s">
        <v>231</v>
      </c>
      <c r="D168" s="6">
        <v>4</v>
      </c>
      <c r="H168">
        <v>31</v>
      </c>
      <c r="I168">
        <v>27</v>
      </c>
      <c r="J168" s="7">
        <v>30</v>
      </c>
      <c r="K168" s="24">
        <v>19</v>
      </c>
      <c r="L168" s="24">
        <v>17</v>
      </c>
      <c r="M168" s="7">
        <v>19</v>
      </c>
      <c r="N168" s="39">
        <f t="shared" si="9"/>
        <v>18</v>
      </c>
      <c r="O168" s="40">
        <f t="shared" si="11"/>
        <v>45075</v>
      </c>
      <c r="P168" s="41">
        <f t="shared" si="10"/>
        <v>45100</v>
      </c>
      <c r="Q168" s="70"/>
      <c r="R168" s="64" t="s">
        <v>136</v>
      </c>
      <c r="S168" s="65" t="s">
        <v>57</v>
      </c>
    </row>
    <row r="169" spans="1:19">
      <c r="A169" t="s">
        <v>298</v>
      </c>
      <c r="B169" s="21">
        <v>45092</v>
      </c>
      <c r="C169" s="52" t="s">
        <v>231</v>
      </c>
      <c r="D169" s="6">
        <v>7</v>
      </c>
      <c r="H169">
        <v>35</v>
      </c>
      <c r="I169">
        <v>40</v>
      </c>
      <c r="J169" s="7">
        <v>36</v>
      </c>
      <c r="K169" s="24">
        <v>21</v>
      </c>
      <c r="L169" s="24">
        <v>22</v>
      </c>
      <c r="M169" s="7">
        <v>21</v>
      </c>
      <c r="N169" s="39">
        <f t="shared" si="9"/>
        <v>21</v>
      </c>
      <c r="O169" s="40">
        <f t="shared" si="11"/>
        <v>45072</v>
      </c>
      <c r="P169" s="41">
        <f t="shared" si="10"/>
        <v>45097</v>
      </c>
      <c r="Q169" s="70" t="s">
        <v>633</v>
      </c>
      <c r="R169" s="64" t="s">
        <v>136</v>
      </c>
      <c r="S169" s="65" t="s">
        <v>57</v>
      </c>
    </row>
    <row r="170" spans="1:19">
      <c r="A170" t="s">
        <v>299</v>
      </c>
      <c r="B170" s="21">
        <v>45092</v>
      </c>
      <c r="C170" s="52" t="s">
        <v>231</v>
      </c>
      <c r="D170" s="6">
        <v>2</v>
      </c>
      <c r="E170">
        <v>0</v>
      </c>
      <c r="F170">
        <v>0</v>
      </c>
      <c r="K170" s="24">
        <v>0</v>
      </c>
      <c r="L170" s="24">
        <v>0</v>
      </c>
      <c r="N170" s="39">
        <v>0</v>
      </c>
      <c r="O170" s="40">
        <f t="shared" si="11"/>
        <v>45093</v>
      </c>
      <c r="P170" s="41">
        <f t="shared" si="10"/>
        <v>45118</v>
      </c>
      <c r="Q170" s="70"/>
      <c r="R170" s="64" t="s">
        <v>300</v>
      </c>
      <c r="S170" s="65" t="s">
        <v>57</v>
      </c>
    </row>
    <row r="171" spans="1:19">
      <c r="A171" t="s">
        <v>301</v>
      </c>
      <c r="B171" s="21">
        <v>45092</v>
      </c>
      <c r="C171" s="52" t="s">
        <v>231</v>
      </c>
      <c r="D171" s="6">
        <v>3</v>
      </c>
      <c r="E171">
        <v>0</v>
      </c>
      <c r="F171">
        <v>0</v>
      </c>
      <c r="G171" s="7">
        <v>0</v>
      </c>
      <c r="K171" s="24">
        <v>0</v>
      </c>
      <c r="L171" s="24">
        <v>0</v>
      </c>
      <c r="M171" s="7">
        <v>0</v>
      </c>
      <c r="N171" s="39">
        <f>ROUND((K171+L171+M171)/3,0)</f>
        <v>0</v>
      </c>
      <c r="O171" s="40">
        <f t="shared" si="11"/>
        <v>45093</v>
      </c>
      <c r="P171" s="41">
        <f t="shared" si="10"/>
        <v>45118</v>
      </c>
      <c r="Q171" s="70"/>
      <c r="R171" s="64" t="s">
        <v>136</v>
      </c>
      <c r="S171" s="65" t="s">
        <v>57</v>
      </c>
    </row>
    <row r="172" spans="1:19">
      <c r="A172" t="s">
        <v>302</v>
      </c>
      <c r="B172" s="21">
        <v>45092</v>
      </c>
      <c r="C172" s="52" t="s">
        <v>231</v>
      </c>
      <c r="D172" s="6">
        <v>6</v>
      </c>
      <c r="H172">
        <v>32</v>
      </c>
      <c r="I172">
        <v>34</v>
      </c>
      <c r="J172" s="7">
        <v>37</v>
      </c>
      <c r="K172" s="24">
        <v>19</v>
      </c>
      <c r="L172" s="24">
        <v>20</v>
      </c>
      <c r="M172" s="7">
        <v>22</v>
      </c>
      <c r="N172" s="39">
        <f t="shared" si="9"/>
        <v>20</v>
      </c>
      <c r="O172" s="40">
        <f t="shared" si="11"/>
        <v>45073</v>
      </c>
      <c r="P172" s="41">
        <f t="shared" si="10"/>
        <v>45098</v>
      </c>
      <c r="Q172" s="70" t="s">
        <v>633</v>
      </c>
      <c r="R172" s="64" t="s">
        <v>136</v>
      </c>
      <c r="S172" s="65" t="s">
        <v>57</v>
      </c>
    </row>
    <row r="173" spans="1:19">
      <c r="A173" t="s">
        <v>303</v>
      </c>
      <c r="B173" s="21">
        <v>45092</v>
      </c>
      <c r="C173" s="52" t="s">
        <v>231</v>
      </c>
      <c r="D173" s="6">
        <v>4</v>
      </c>
      <c r="H173">
        <v>38</v>
      </c>
      <c r="I173">
        <v>41</v>
      </c>
      <c r="J173" s="7">
        <v>37</v>
      </c>
      <c r="K173" s="24">
        <v>22</v>
      </c>
      <c r="L173" s="24">
        <v>23</v>
      </c>
      <c r="M173" s="7">
        <v>22</v>
      </c>
      <c r="N173" s="39">
        <f t="shared" si="9"/>
        <v>22</v>
      </c>
      <c r="O173" s="40">
        <f t="shared" si="11"/>
        <v>45071</v>
      </c>
      <c r="P173" s="41">
        <f t="shared" si="10"/>
        <v>45096</v>
      </c>
      <c r="Q173" s="70"/>
      <c r="R173" s="64" t="s">
        <v>141</v>
      </c>
      <c r="S173" s="65" t="s">
        <v>71</v>
      </c>
    </row>
    <row r="174" spans="1:19">
      <c r="A174" t="s">
        <v>304</v>
      </c>
      <c r="B174" s="21">
        <v>45089</v>
      </c>
      <c r="C174" s="31" t="s">
        <v>305</v>
      </c>
      <c r="D174" s="6">
        <v>3</v>
      </c>
      <c r="H174">
        <v>42</v>
      </c>
      <c r="I174">
        <v>44</v>
      </c>
      <c r="J174" s="7">
        <v>42</v>
      </c>
      <c r="K174" s="24">
        <v>23</v>
      </c>
      <c r="L174" s="24">
        <v>23</v>
      </c>
      <c r="M174" s="7">
        <v>23</v>
      </c>
      <c r="N174" s="39">
        <f t="shared" si="9"/>
        <v>23</v>
      </c>
      <c r="O174" s="40">
        <f t="shared" si="11"/>
        <v>45067</v>
      </c>
      <c r="P174" s="41">
        <f t="shared" si="10"/>
        <v>45092</v>
      </c>
      <c r="Q174" s="70" t="s">
        <v>625</v>
      </c>
      <c r="R174" s="64" t="s">
        <v>300</v>
      </c>
      <c r="S174" s="65" t="s">
        <v>57</v>
      </c>
    </row>
    <row r="175" spans="1:19">
      <c r="A175" t="s">
        <v>306</v>
      </c>
      <c r="B175" s="21">
        <v>45089</v>
      </c>
      <c r="C175" s="31" t="s">
        <v>305</v>
      </c>
      <c r="D175" s="6">
        <v>6</v>
      </c>
      <c r="H175">
        <v>31</v>
      </c>
      <c r="I175">
        <v>33</v>
      </c>
      <c r="J175" s="7">
        <v>34</v>
      </c>
      <c r="K175" s="24">
        <v>19</v>
      </c>
      <c r="L175" s="24">
        <v>20</v>
      </c>
      <c r="M175" s="7">
        <v>20</v>
      </c>
      <c r="N175" s="39">
        <f t="shared" si="9"/>
        <v>20</v>
      </c>
      <c r="O175" s="40">
        <f t="shared" si="11"/>
        <v>45070</v>
      </c>
      <c r="P175" s="41">
        <f t="shared" si="10"/>
        <v>45095</v>
      </c>
      <c r="Q175" s="70"/>
      <c r="R175" s="64" t="s">
        <v>307</v>
      </c>
      <c r="S175" s="65" t="s">
        <v>71</v>
      </c>
    </row>
    <row r="176" spans="1:19">
      <c r="A176" t="s">
        <v>308</v>
      </c>
      <c r="B176" s="21">
        <v>45089</v>
      </c>
      <c r="C176" s="31" t="s">
        <v>305</v>
      </c>
      <c r="D176" s="6">
        <v>5</v>
      </c>
      <c r="H176">
        <v>17</v>
      </c>
      <c r="I176">
        <v>20</v>
      </c>
      <c r="J176" s="7" t="s">
        <v>42</v>
      </c>
      <c r="K176" s="24">
        <v>13</v>
      </c>
      <c r="L176" s="24">
        <v>14</v>
      </c>
      <c r="M176" s="7">
        <v>11</v>
      </c>
      <c r="N176" s="39">
        <f t="shared" si="9"/>
        <v>13</v>
      </c>
      <c r="O176" s="40">
        <f t="shared" si="11"/>
        <v>45077</v>
      </c>
      <c r="P176" s="41">
        <f t="shared" si="10"/>
        <v>45102</v>
      </c>
      <c r="Q176" s="71" t="s">
        <v>639</v>
      </c>
      <c r="R176" s="64" t="s">
        <v>307</v>
      </c>
      <c r="S176" s="65" t="s">
        <v>67</v>
      </c>
    </row>
    <row r="177" spans="1:19">
      <c r="A177" t="s">
        <v>309</v>
      </c>
      <c r="B177" s="21">
        <v>45089</v>
      </c>
      <c r="C177" s="31" t="s">
        <v>305</v>
      </c>
      <c r="D177" s="6">
        <v>3</v>
      </c>
      <c r="H177">
        <v>34</v>
      </c>
      <c r="I177">
        <v>38</v>
      </c>
      <c r="J177" s="7">
        <v>37</v>
      </c>
      <c r="K177" s="24">
        <v>20</v>
      </c>
      <c r="L177" s="24">
        <v>22</v>
      </c>
      <c r="M177" s="7">
        <v>22</v>
      </c>
      <c r="N177" s="39">
        <f t="shared" si="9"/>
        <v>21</v>
      </c>
      <c r="O177" s="40">
        <f t="shared" si="11"/>
        <v>45069</v>
      </c>
      <c r="P177" s="41">
        <f t="shared" si="10"/>
        <v>45094</v>
      </c>
      <c r="Q177" s="70" t="s">
        <v>625</v>
      </c>
      <c r="R177" s="64" t="s">
        <v>307</v>
      </c>
      <c r="S177" s="65" t="s">
        <v>67</v>
      </c>
    </row>
    <row r="178" spans="1:19">
      <c r="A178" t="s">
        <v>310</v>
      </c>
      <c r="B178" s="21">
        <v>45089</v>
      </c>
      <c r="C178" s="31" t="s">
        <v>305</v>
      </c>
      <c r="D178" s="6">
        <v>6</v>
      </c>
      <c r="E178">
        <v>90</v>
      </c>
      <c r="F178">
        <v>90</v>
      </c>
      <c r="G178" s="7">
        <v>90</v>
      </c>
      <c r="K178" s="24">
        <v>10</v>
      </c>
      <c r="L178" s="24">
        <v>10</v>
      </c>
      <c r="M178" s="7">
        <v>10</v>
      </c>
      <c r="N178" s="39">
        <f t="shared" si="9"/>
        <v>10</v>
      </c>
      <c r="O178" s="40">
        <f t="shared" si="11"/>
        <v>45080</v>
      </c>
      <c r="P178" s="41">
        <f t="shared" si="10"/>
        <v>45105</v>
      </c>
      <c r="Q178" s="77"/>
      <c r="R178" s="78" t="s">
        <v>311</v>
      </c>
      <c r="S178" s="65" t="s">
        <v>67</v>
      </c>
    </row>
    <row r="179" spans="1:19">
      <c r="A179" t="s">
        <v>312</v>
      </c>
      <c r="B179" s="21">
        <v>45089</v>
      </c>
      <c r="C179" s="31" t="s">
        <v>305</v>
      </c>
      <c r="D179" s="6">
        <v>5</v>
      </c>
      <c r="H179">
        <v>33</v>
      </c>
      <c r="I179">
        <v>26</v>
      </c>
      <c r="J179" s="7">
        <v>30</v>
      </c>
      <c r="K179" s="24">
        <v>20</v>
      </c>
      <c r="L179" s="24">
        <v>17</v>
      </c>
      <c r="M179" s="7">
        <v>19</v>
      </c>
      <c r="N179" s="39">
        <f t="shared" si="9"/>
        <v>19</v>
      </c>
      <c r="O179" s="40">
        <f t="shared" si="11"/>
        <v>45071</v>
      </c>
      <c r="P179" s="41">
        <f t="shared" si="10"/>
        <v>45096</v>
      </c>
      <c r="Q179" s="70"/>
      <c r="R179" s="64" t="s">
        <v>307</v>
      </c>
      <c r="S179" s="65" t="s">
        <v>71</v>
      </c>
    </row>
    <row r="180" spans="1:19">
      <c r="A180" t="s">
        <v>313</v>
      </c>
      <c r="B180" s="21">
        <v>45089</v>
      </c>
      <c r="C180" s="31" t="s">
        <v>305</v>
      </c>
      <c r="D180" s="6">
        <v>5</v>
      </c>
      <c r="H180">
        <v>32</v>
      </c>
      <c r="I180">
        <v>37</v>
      </c>
      <c r="J180" s="7">
        <v>38</v>
      </c>
      <c r="K180" s="24">
        <v>19</v>
      </c>
      <c r="L180" s="24">
        <v>22</v>
      </c>
      <c r="M180" s="7">
        <v>22</v>
      </c>
      <c r="N180" s="39">
        <f t="shared" si="9"/>
        <v>21</v>
      </c>
      <c r="O180" s="40">
        <f t="shared" si="11"/>
        <v>45069</v>
      </c>
      <c r="P180" s="41">
        <f t="shared" si="10"/>
        <v>45094</v>
      </c>
      <c r="Q180" s="70" t="s">
        <v>633</v>
      </c>
      <c r="R180" s="64" t="s">
        <v>307</v>
      </c>
      <c r="S180" s="65" t="s">
        <v>71</v>
      </c>
    </row>
    <row r="181" spans="1:19">
      <c r="A181" t="s">
        <v>314</v>
      </c>
      <c r="B181" s="21">
        <v>45089</v>
      </c>
      <c r="C181" s="31" t="s">
        <v>305</v>
      </c>
      <c r="D181" s="6">
        <v>3</v>
      </c>
      <c r="H181">
        <v>31</v>
      </c>
      <c r="I181">
        <v>32</v>
      </c>
      <c r="J181" s="7">
        <v>33</v>
      </c>
      <c r="K181" s="24">
        <v>19</v>
      </c>
      <c r="L181" s="24">
        <v>19</v>
      </c>
      <c r="M181" s="7">
        <v>20</v>
      </c>
      <c r="N181" s="39">
        <f t="shared" si="9"/>
        <v>19</v>
      </c>
      <c r="O181" s="40">
        <f t="shared" si="11"/>
        <v>45071</v>
      </c>
      <c r="P181" s="41">
        <f t="shared" si="10"/>
        <v>45096</v>
      </c>
      <c r="Q181" s="70" t="s">
        <v>624</v>
      </c>
      <c r="R181" s="64" t="s">
        <v>307</v>
      </c>
      <c r="S181" s="65" t="s">
        <v>67</v>
      </c>
    </row>
    <row r="182" spans="1:19">
      <c r="A182" t="s">
        <v>315</v>
      </c>
      <c r="B182" s="21">
        <v>45089</v>
      </c>
      <c r="C182" s="31" t="s">
        <v>305</v>
      </c>
      <c r="D182" s="6">
        <v>4</v>
      </c>
      <c r="E182">
        <v>90</v>
      </c>
      <c r="F182" t="s">
        <v>42</v>
      </c>
      <c r="G182" s="7">
        <v>90</v>
      </c>
      <c r="K182" s="24">
        <v>10</v>
      </c>
      <c r="L182" s="24">
        <v>11</v>
      </c>
      <c r="M182" s="7">
        <v>10</v>
      </c>
      <c r="N182" s="39">
        <f t="shared" si="9"/>
        <v>10</v>
      </c>
      <c r="O182" s="40">
        <f t="shared" si="11"/>
        <v>45080</v>
      </c>
      <c r="P182" s="41">
        <f t="shared" si="10"/>
        <v>45105</v>
      </c>
      <c r="Q182" s="70"/>
      <c r="R182" s="64" t="s">
        <v>88</v>
      </c>
      <c r="S182" s="65" t="s">
        <v>71</v>
      </c>
    </row>
    <row r="183" spans="1:19">
      <c r="A183" t="s">
        <v>316</v>
      </c>
      <c r="B183" s="21">
        <v>45089</v>
      </c>
      <c r="C183" s="31" t="s">
        <v>305</v>
      </c>
      <c r="D183" s="6">
        <v>4</v>
      </c>
      <c r="E183" t="s">
        <v>42</v>
      </c>
      <c r="F183" t="s">
        <v>42</v>
      </c>
      <c r="H183">
        <v>12</v>
      </c>
      <c r="K183" s="24">
        <v>11</v>
      </c>
      <c r="L183" s="24">
        <v>11</v>
      </c>
      <c r="M183" s="7">
        <v>12</v>
      </c>
      <c r="N183" s="39">
        <f t="shared" si="9"/>
        <v>11</v>
      </c>
      <c r="O183" s="40">
        <f t="shared" si="11"/>
        <v>45079</v>
      </c>
      <c r="P183" s="41">
        <f t="shared" si="10"/>
        <v>45104</v>
      </c>
      <c r="Q183" s="70"/>
      <c r="R183" s="64" t="s">
        <v>307</v>
      </c>
      <c r="S183" s="65" t="s">
        <v>71</v>
      </c>
    </row>
    <row r="184" spans="1:19">
      <c r="A184" t="s">
        <v>317</v>
      </c>
      <c r="B184" s="21">
        <v>45089</v>
      </c>
      <c r="C184" s="31" t="s">
        <v>305</v>
      </c>
      <c r="D184" s="6">
        <v>5</v>
      </c>
      <c r="H184" t="s">
        <v>39</v>
      </c>
      <c r="K184" s="24">
        <v>24</v>
      </c>
      <c r="L184" s="24"/>
      <c r="N184" s="39">
        <v>24</v>
      </c>
      <c r="O184" s="40">
        <f t="shared" si="11"/>
        <v>45066</v>
      </c>
      <c r="P184" s="41">
        <f t="shared" si="10"/>
        <v>45091</v>
      </c>
      <c r="Q184" s="70" t="s">
        <v>625</v>
      </c>
      <c r="R184" s="64" t="s">
        <v>318</v>
      </c>
      <c r="S184" s="65" t="s">
        <v>71</v>
      </c>
    </row>
    <row r="185" spans="1:19">
      <c r="A185" t="s">
        <v>319</v>
      </c>
      <c r="B185" s="21">
        <v>45089</v>
      </c>
      <c r="C185" s="31" t="s">
        <v>305</v>
      </c>
      <c r="D185" s="6">
        <v>5</v>
      </c>
      <c r="H185">
        <v>32</v>
      </c>
      <c r="I185">
        <v>35</v>
      </c>
      <c r="J185" s="7">
        <v>35</v>
      </c>
      <c r="K185" s="24">
        <v>19</v>
      </c>
      <c r="L185" s="24">
        <v>21</v>
      </c>
      <c r="M185" s="7">
        <v>21</v>
      </c>
      <c r="N185" s="39">
        <f t="shared" si="9"/>
        <v>20</v>
      </c>
      <c r="O185" s="40">
        <f t="shared" si="11"/>
        <v>45070</v>
      </c>
      <c r="P185" s="41">
        <f t="shared" si="10"/>
        <v>45095</v>
      </c>
      <c r="Q185" s="70" t="s">
        <v>624</v>
      </c>
      <c r="R185" s="64" t="s">
        <v>318</v>
      </c>
      <c r="S185" s="65" t="s">
        <v>71</v>
      </c>
    </row>
    <row r="186" spans="1:19">
      <c r="A186" t="s">
        <v>320</v>
      </c>
      <c r="B186" s="21">
        <v>45089</v>
      </c>
      <c r="C186" s="31" t="s">
        <v>305</v>
      </c>
      <c r="D186" s="6">
        <v>6</v>
      </c>
      <c r="H186">
        <v>38</v>
      </c>
      <c r="I186">
        <v>32</v>
      </c>
      <c r="J186" s="7">
        <v>34</v>
      </c>
      <c r="K186" s="24">
        <v>22</v>
      </c>
      <c r="L186" s="24">
        <v>19</v>
      </c>
      <c r="M186" s="7">
        <v>20</v>
      </c>
      <c r="N186" s="39">
        <f t="shared" si="9"/>
        <v>20</v>
      </c>
      <c r="O186" s="40">
        <f t="shared" si="11"/>
        <v>45070</v>
      </c>
      <c r="P186" s="41">
        <f t="shared" si="10"/>
        <v>45095</v>
      </c>
      <c r="Q186" s="70" t="s">
        <v>633</v>
      </c>
      <c r="R186" s="64" t="s">
        <v>321</v>
      </c>
      <c r="S186" s="65" t="s">
        <v>67</v>
      </c>
    </row>
    <row r="187" spans="1:19">
      <c r="A187" t="s">
        <v>322</v>
      </c>
      <c r="B187" s="21">
        <v>45089</v>
      </c>
      <c r="C187" s="31" t="s">
        <v>305</v>
      </c>
      <c r="D187" s="6">
        <v>8</v>
      </c>
      <c r="G187" s="7" t="s">
        <v>323</v>
      </c>
      <c r="H187">
        <v>38</v>
      </c>
      <c r="I187">
        <v>38</v>
      </c>
      <c r="J187" s="7">
        <v>34</v>
      </c>
      <c r="K187" s="24">
        <v>22</v>
      </c>
      <c r="L187" s="24">
        <v>22</v>
      </c>
      <c r="M187" s="7">
        <v>20</v>
      </c>
      <c r="N187" s="39">
        <f t="shared" si="9"/>
        <v>21</v>
      </c>
      <c r="O187" s="40">
        <f t="shared" si="11"/>
        <v>45069</v>
      </c>
      <c r="P187" s="41">
        <f t="shared" si="10"/>
        <v>45094</v>
      </c>
      <c r="Q187" s="70"/>
      <c r="R187" s="64" t="s">
        <v>324</v>
      </c>
      <c r="S187" s="65" t="s">
        <v>67</v>
      </c>
    </row>
    <row r="188" spans="1:19">
      <c r="A188" t="s">
        <v>325</v>
      </c>
      <c r="B188" s="21">
        <v>45089</v>
      </c>
      <c r="C188" s="31" t="s">
        <v>305</v>
      </c>
      <c r="D188" s="6">
        <v>5</v>
      </c>
      <c r="H188">
        <v>31</v>
      </c>
      <c r="I188">
        <v>30</v>
      </c>
      <c r="J188" s="7">
        <v>32</v>
      </c>
      <c r="K188" s="24">
        <v>19</v>
      </c>
      <c r="L188" s="24">
        <v>19</v>
      </c>
      <c r="M188" s="7">
        <v>19</v>
      </c>
      <c r="N188" s="39">
        <f t="shared" si="9"/>
        <v>19</v>
      </c>
      <c r="O188" s="40">
        <f t="shared" si="11"/>
        <v>45071</v>
      </c>
      <c r="P188" s="41">
        <f t="shared" si="10"/>
        <v>45096</v>
      </c>
      <c r="Q188" s="71" t="s">
        <v>639</v>
      </c>
      <c r="R188" s="64" t="s">
        <v>324</v>
      </c>
      <c r="S188" s="65" t="s">
        <v>67</v>
      </c>
    </row>
    <row r="189" spans="1:19">
      <c r="A189" t="s">
        <v>326</v>
      </c>
      <c r="B189" s="21">
        <v>45089</v>
      </c>
      <c r="C189" s="31" t="s">
        <v>305</v>
      </c>
      <c r="D189" s="6">
        <v>4</v>
      </c>
      <c r="H189">
        <v>32</v>
      </c>
      <c r="I189">
        <v>34</v>
      </c>
      <c r="J189" s="7">
        <v>35</v>
      </c>
      <c r="K189" s="24">
        <v>19</v>
      </c>
      <c r="L189" s="24">
        <v>20</v>
      </c>
      <c r="M189" s="7">
        <v>21</v>
      </c>
      <c r="N189" s="39">
        <f t="shared" si="9"/>
        <v>20</v>
      </c>
      <c r="O189" s="40">
        <f t="shared" si="11"/>
        <v>45070</v>
      </c>
      <c r="P189" s="41">
        <f t="shared" si="10"/>
        <v>45095</v>
      </c>
      <c r="Q189" s="70" t="s">
        <v>640</v>
      </c>
      <c r="R189" s="64" t="s">
        <v>321</v>
      </c>
      <c r="S189" s="65" t="s">
        <v>67</v>
      </c>
    </row>
    <row r="190" spans="1:19">
      <c r="A190" t="s">
        <v>327</v>
      </c>
      <c r="B190" s="21">
        <v>45089</v>
      </c>
      <c r="C190" s="31" t="s">
        <v>305</v>
      </c>
      <c r="D190" s="6">
        <v>5</v>
      </c>
      <c r="E190">
        <v>90</v>
      </c>
      <c r="F190">
        <v>90</v>
      </c>
      <c r="G190" s="7">
        <v>90</v>
      </c>
      <c r="K190" s="24">
        <v>10</v>
      </c>
      <c r="L190" s="24">
        <v>10</v>
      </c>
      <c r="M190" s="7">
        <v>10</v>
      </c>
      <c r="N190" s="39">
        <f t="shared" si="9"/>
        <v>10</v>
      </c>
      <c r="O190" s="40">
        <f t="shared" si="11"/>
        <v>45080</v>
      </c>
      <c r="P190" s="41">
        <f t="shared" si="10"/>
        <v>45105</v>
      </c>
      <c r="Q190" s="70"/>
      <c r="R190" s="64" t="s">
        <v>321</v>
      </c>
      <c r="S190" s="65" t="s">
        <v>67</v>
      </c>
    </row>
    <row r="191" spans="1:19">
      <c r="A191" t="s">
        <v>328</v>
      </c>
      <c r="B191" s="21">
        <v>45089</v>
      </c>
      <c r="C191" s="31" t="s">
        <v>305</v>
      </c>
      <c r="D191" s="6">
        <v>7</v>
      </c>
      <c r="G191" s="7" t="s">
        <v>329</v>
      </c>
      <c r="H191">
        <v>37</v>
      </c>
      <c r="I191">
        <v>36</v>
      </c>
      <c r="J191" s="7">
        <v>40</v>
      </c>
      <c r="K191" s="24">
        <v>22</v>
      </c>
      <c r="L191" s="24">
        <v>21</v>
      </c>
      <c r="M191" s="7">
        <v>40</v>
      </c>
      <c r="N191" s="39">
        <f t="shared" si="9"/>
        <v>28</v>
      </c>
      <c r="O191" s="40">
        <f t="shared" si="11"/>
        <v>45062</v>
      </c>
      <c r="P191" s="41">
        <f t="shared" si="10"/>
        <v>45087</v>
      </c>
      <c r="Q191" s="70" t="s">
        <v>635</v>
      </c>
      <c r="R191" s="64" t="s">
        <v>330</v>
      </c>
      <c r="S191" s="65" t="s">
        <v>67</v>
      </c>
    </row>
    <row r="192" spans="1:19">
      <c r="A192" t="s">
        <v>331</v>
      </c>
      <c r="B192" s="21">
        <v>45089</v>
      </c>
      <c r="C192" s="31" t="s">
        <v>305</v>
      </c>
      <c r="D192" s="6">
        <v>4</v>
      </c>
      <c r="H192">
        <v>37</v>
      </c>
      <c r="I192">
        <v>37</v>
      </c>
      <c r="J192" s="7">
        <v>38</v>
      </c>
      <c r="K192" s="24">
        <v>22</v>
      </c>
      <c r="L192" s="24">
        <v>22</v>
      </c>
      <c r="M192" s="7">
        <v>22</v>
      </c>
      <c r="N192" s="39">
        <f t="shared" si="9"/>
        <v>22</v>
      </c>
      <c r="O192" s="40">
        <f t="shared" si="11"/>
        <v>45068</v>
      </c>
      <c r="P192" s="41">
        <f t="shared" si="10"/>
        <v>45093</v>
      </c>
      <c r="Q192" s="71" t="s">
        <v>639</v>
      </c>
      <c r="R192" s="64" t="s">
        <v>330</v>
      </c>
      <c r="S192" s="65" t="s">
        <v>71</v>
      </c>
    </row>
    <row r="193" spans="1:19">
      <c r="A193" t="s">
        <v>332</v>
      </c>
      <c r="B193" s="21">
        <v>45089</v>
      </c>
      <c r="C193" s="31" t="s">
        <v>305</v>
      </c>
      <c r="D193" s="6">
        <v>3</v>
      </c>
      <c r="E193">
        <v>20</v>
      </c>
      <c r="F193">
        <v>90</v>
      </c>
      <c r="G193" s="7">
        <v>90</v>
      </c>
      <c r="K193" s="24">
        <v>2</v>
      </c>
      <c r="L193" s="24">
        <v>10</v>
      </c>
      <c r="M193" s="7">
        <v>10</v>
      </c>
      <c r="N193" s="39">
        <f t="shared" si="9"/>
        <v>7</v>
      </c>
      <c r="O193" s="40">
        <f t="shared" si="11"/>
        <v>45083</v>
      </c>
      <c r="P193" s="41">
        <f t="shared" si="10"/>
        <v>45108</v>
      </c>
      <c r="Q193" s="70" t="s">
        <v>635</v>
      </c>
      <c r="R193" s="64" t="s">
        <v>235</v>
      </c>
      <c r="S193" s="65" t="s">
        <v>71</v>
      </c>
    </row>
    <row r="194" spans="1:19">
      <c r="A194" t="s">
        <v>333</v>
      </c>
      <c r="B194" s="21">
        <v>45089</v>
      </c>
      <c r="C194" s="31" t="s">
        <v>305</v>
      </c>
      <c r="D194" s="6">
        <v>8</v>
      </c>
      <c r="G194" s="7" t="s">
        <v>329</v>
      </c>
      <c r="H194">
        <v>37</v>
      </c>
      <c r="I194">
        <v>36</v>
      </c>
      <c r="J194" s="7">
        <v>38</v>
      </c>
      <c r="K194" s="24">
        <v>22</v>
      </c>
      <c r="L194" s="24">
        <v>21</v>
      </c>
      <c r="M194" s="7">
        <v>22</v>
      </c>
      <c r="N194" s="39">
        <f t="shared" si="9"/>
        <v>22</v>
      </c>
      <c r="O194" s="40">
        <f t="shared" si="11"/>
        <v>45068</v>
      </c>
      <c r="P194" s="41">
        <f t="shared" si="10"/>
        <v>45093</v>
      </c>
      <c r="Q194" s="70" t="s">
        <v>640</v>
      </c>
      <c r="R194" s="64" t="s">
        <v>321</v>
      </c>
      <c r="S194" s="65" t="s">
        <v>67</v>
      </c>
    </row>
    <row r="195" spans="1:19">
      <c r="A195" t="s">
        <v>334</v>
      </c>
      <c r="B195" s="21">
        <v>45089</v>
      </c>
      <c r="C195" s="31" t="s">
        <v>305</v>
      </c>
      <c r="D195" s="6">
        <v>4</v>
      </c>
      <c r="H195">
        <v>40</v>
      </c>
      <c r="I195">
        <v>39</v>
      </c>
      <c r="J195" s="7">
        <v>38</v>
      </c>
      <c r="K195" s="24">
        <v>22</v>
      </c>
      <c r="L195" s="24">
        <v>22</v>
      </c>
      <c r="M195" s="7">
        <v>22</v>
      </c>
      <c r="N195" s="39">
        <f t="shared" si="9"/>
        <v>22</v>
      </c>
      <c r="O195" s="40">
        <f t="shared" si="11"/>
        <v>45068</v>
      </c>
      <c r="P195" s="41">
        <f t="shared" si="10"/>
        <v>45093</v>
      </c>
      <c r="Q195" s="70" t="s">
        <v>631</v>
      </c>
      <c r="R195" s="64" t="s">
        <v>88</v>
      </c>
      <c r="S195" s="65" t="s">
        <v>67</v>
      </c>
    </row>
    <row r="196" spans="1:19">
      <c r="A196" t="s">
        <v>335</v>
      </c>
      <c r="B196" s="21">
        <v>45089</v>
      </c>
      <c r="C196" s="31" t="s">
        <v>305</v>
      </c>
      <c r="D196" s="6">
        <v>5</v>
      </c>
      <c r="H196">
        <v>42</v>
      </c>
      <c r="I196">
        <v>38</v>
      </c>
      <c r="J196" s="7">
        <v>38</v>
      </c>
      <c r="K196" s="24">
        <v>23</v>
      </c>
      <c r="L196" s="24">
        <v>22</v>
      </c>
      <c r="M196" s="7">
        <v>22</v>
      </c>
      <c r="N196" s="39">
        <f t="shared" si="9"/>
        <v>22</v>
      </c>
      <c r="O196" s="40">
        <f t="shared" si="11"/>
        <v>45068</v>
      </c>
      <c r="P196" s="41">
        <f t="shared" si="10"/>
        <v>45093</v>
      </c>
      <c r="Q196" s="70" t="s">
        <v>633</v>
      </c>
      <c r="R196" s="64" t="s">
        <v>88</v>
      </c>
      <c r="S196" s="65" t="s">
        <v>67</v>
      </c>
    </row>
    <row r="197" spans="1:19">
      <c r="A197" t="s">
        <v>336</v>
      </c>
      <c r="B197" s="21">
        <v>45089</v>
      </c>
      <c r="C197" s="31" t="s">
        <v>305</v>
      </c>
      <c r="D197" s="6">
        <v>4</v>
      </c>
      <c r="H197">
        <v>25</v>
      </c>
      <c r="I197">
        <v>28</v>
      </c>
      <c r="J197" s="7">
        <v>29</v>
      </c>
      <c r="K197" s="24">
        <v>16</v>
      </c>
      <c r="L197" s="24">
        <v>18</v>
      </c>
      <c r="M197" s="7">
        <v>18</v>
      </c>
      <c r="N197" s="39">
        <f t="shared" si="9"/>
        <v>17</v>
      </c>
      <c r="O197" s="40">
        <f t="shared" si="11"/>
        <v>45073</v>
      </c>
      <c r="P197" s="41">
        <f t="shared" si="10"/>
        <v>45098</v>
      </c>
      <c r="Q197" s="70"/>
      <c r="R197" s="64" t="s">
        <v>337</v>
      </c>
      <c r="S197" s="65" t="s">
        <v>57</v>
      </c>
    </row>
    <row r="198" spans="1:19">
      <c r="A198" t="s">
        <v>338</v>
      </c>
      <c r="B198" s="21">
        <v>45089</v>
      </c>
      <c r="C198" s="31" t="s">
        <v>305</v>
      </c>
      <c r="D198" s="6">
        <v>7</v>
      </c>
      <c r="G198" s="7" t="s">
        <v>339</v>
      </c>
      <c r="H198">
        <v>29</v>
      </c>
      <c r="I198">
        <v>31</v>
      </c>
      <c r="J198" s="7">
        <v>29</v>
      </c>
      <c r="K198" s="24">
        <v>18</v>
      </c>
      <c r="L198" s="24">
        <v>19</v>
      </c>
      <c r="M198" s="7">
        <v>18</v>
      </c>
      <c r="N198" s="39">
        <f t="shared" si="9"/>
        <v>18</v>
      </c>
      <c r="O198" s="40">
        <f t="shared" si="11"/>
        <v>45072</v>
      </c>
      <c r="P198" s="41">
        <f t="shared" si="10"/>
        <v>45097</v>
      </c>
      <c r="Q198" s="70" t="s">
        <v>635</v>
      </c>
      <c r="R198" s="64" t="s">
        <v>340</v>
      </c>
      <c r="S198" s="65" t="s">
        <v>71</v>
      </c>
    </row>
    <row r="199" spans="1:19">
      <c r="A199" t="s">
        <v>341</v>
      </c>
      <c r="B199" s="21">
        <v>45089</v>
      </c>
      <c r="C199" s="31" t="s">
        <v>305</v>
      </c>
      <c r="D199" s="6">
        <v>5</v>
      </c>
      <c r="H199">
        <v>34</v>
      </c>
      <c r="I199">
        <v>34</v>
      </c>
      <c r="J199" s="7">
        <v>38</v>
      </c>
      <c r="K199" s="24">
        <v>20</v>
      </c>
      <c r="L199" s="24">
        <v>20</v>
      </c>
      <c r="M199" s="7">
        <v>22</v>
      </c>
      <c r="N199" s="39">
        <f t="shared" si="9"/>
        <v>21</v>
      </c>
      <c r="O199" s="40">
        <f t="shared" si="11"/>
        <v>45069</v>
      </c>
      <c r="P199" s="41">
        <f t="shared" si="10"/>
        <v>45094</v>
      </c>
      <c r="Q199" s="70" t="s">
        <v>633</v>
      </c>
      <c r="R199" s="64" t="s">
        <v>342</v>
      </c>
      <c r="S199" s="65" t="s">
        <v>57</v>
      </c>
    </row>
    <row r="200" spans="1:19">
      <c r="A200" t="s">
        <v>343</v>
      </c>
      <c r="B200" s="21">
        <v>45089</v>
      </c>
      <c r="C200" s="31" t="s">
        <v>344</v>
      </c>
      <c r="D200" s="6">
        <v>4</v>
      </c>
      <c r="E200">
        <v>10</v>
      </c>
      <c r="F200">
        <v>20</v>
      </c>
      <c r="G200" s="7">
        <v>45</v>
      </c>
      <c r="K200" s="24">
        <v>1</v>
      </c>
      <c r="L200" s="24">
        <v>2</v>
      </c>
      <c r="M200" s="7">
        <v>6</v>
      </c>
      <c r="N200" s="39">
        <f t="shared" si="9"/>
        <v>3</v>
      </c>
      <c r="O200" s="40">
        <f t="shared" si="11"/>
        <v>45087</v>
      </c>
      <c r="P200" s="41">
        <f t="shared" si="10"/>
        <v>45112</v>
      </c>
      <c r="Q200" s="70"/>
      <c r="R200" s="64" t="s">
        <v>73</v>
      </c>
      <c r="S200" s="65" t="s">
        <v>71</v>
      </c>
    </row>
    <row r="201" spans="1:19">
      <c r="A201" t="s">
        <v>345</v>
      </c>
      <c r="B201" s="21">
        <v>45089</v>
      </c>
      <c r="C201" s="31" t="s">
        <v>344</v>
      </c>
      <c r="D201" s="6">
        <v>4</v>
      </c>
      <c r="E201">
        <v>0</v>
      </c>
      <c r="F201">
        <v>10</v>
      </c>
      <c r="G201" s="7">
        <v>0</v>
      </c>
      <c r="K201" s="24">
        <v>0</v>
      </c>
      <c r="L201" s="24">
        <v>1</v>
      </c>
      <c r="M201" s="7">
        <v>0</v>
      </c>
      <c r="N201" s="39">
        <f t="shared" si="9"/>
        <v>0</v>
      </c>
      <c r="O201" s="40">
        <f t="shared" si="11"/>
        <v>45090</v>
      </c>
      <c r="P201" s="41">
        <f t="shared" si="10"/>
        <v>45115</v>
      </c>
      <c r="Q201" s="70"/>
      <c r="R201" s="64" t="s">
        <v>56</v>
      </c>
      <c r="S201" s="65" t="s">
        <v>71</v>
      </c>
    </row>
    <row r="202" spans="1:19">
      <c r="A202" t="s">
        <v>346</v>
      </c>
      <c r="B202" s="21">
        <v>45089</v>
      </c>
      <c r="C202" s="31" t="s">
        <v>344</v>
      </c>
      <c r="D202" s="6">
        <v>4</v>
      </c>
      <c r="E202">
        <v>90</v>
      </c>
      <c r="F202">
        <v>90</v>
      </c>
      <c r="G202" s="7">
        <v>90</v>
      </c>
      <c r="K202" s="24">
        <v>10</v>
      </c>
      <c r="L202" s="24">
        <v>10</v>
      </c>
      <c r="M202" s="7">
        <v>10</v>
      </c>
      <c r="N202" s="39">
        <f t="shared" si="9"/>
        <v>10</v>
      </c>
      <c r="O202" s="40">
        <f t="shared" si="11"/>
        <v>45080</v>
      </c>
      <c r="P202" s="41">
        <f t="shared" si="10"/>
        <v>45105</v>
      </c>
      <c r="Q202" s="70"/>
      <c r="R202" s="64" t="s">
        <v>141</v>
      </c>
      <c r="S202" s="65" t="s">
        <v>71</v>
      </c>
    </row>
    <row r="203" spans="1:19">
      <c r="A203" t="s">
        <v>347</v>
      </c>
      <c r="B203" s="21">
        <v>45089</v>
      </c>
      <c r="C203" s="31" t="s">
        <v>344</v>
      </c>
      <c r="D203" s="6">
        <v>5</v>
      </c>
      <c r="H203">
        <v>29</v>
      </c>
      <c r="I203">
        <v>32</v>
      </c>
      <c r="J203" s="7">
        <v>25</v>
      </c>
      <c r="K203" s="24">
        <v>18</v>
      </c>
      <c r="L203" s="24">
        <v>19</v>
      </c>
      <c r="M203" s="7">
        <v>16</v>
      </c>
      <c r="N203" s="39">
        <f t="shared" si="9"/>
        <v>18</v>
      </c>
      <c r="O203" s="40">
        <f t="shared" si="11"/>
        <v>45072</v>
      </c>
      <c r="P203" s="41">
        <f t="shared" si="10"/>
        <v>45097</v>
      </c>
      <c r="Q203" s="70"/>
      <c r="R203" s="64" t="s">
        <v>112</v>
      </c>
      <c r="S203" s="65" t="s">
        <v>71</v>
      </c>
    </row>
    <row r="204" spans="1:19">
      <c r="A204" t="s">
        <v>348</v>
      </c>
      <c r="B204" s="21">
        <v>45089</v>
      </c>
      <c r="C204" s="31" t="s">
        <v>344</v>
      </c>
      <c r="D204" s="6">
        <v>7</v>
      </c>
      <c r="H204">
        <v>31</v>
      </c>
      <c r="I204">
        <v>27</v>
      </c>
      <c r="J204" s="7">
        <v>34</v>
      </c>
      <c r="K204" s="24">
        <v>19</v>
      </c>
      <c r="L204" s="24">
        <v>17</v>
      </c>
      <c r="M204" s="7">
        <v>20</v>
      </c>
      <c r="N204" s="39">
        <f t="shared" si="9"/>
        <v>19</v>
      </c>
      <c r="O204" s="40">
        <f t="shared" si="11"/>
        <v>45071</v>
      </c>
      <c r="P204" s="41">
        <f t="shared" si="10"/>
        <v>45096</v>
      </c>
      <c r="Q204" s="70" t="s">
        <v>633</v>
      </c>
      <c r="R204" s="64" t="s">
        <v>349</v>
      </c>
      <c r="S204" s="65" t="s">
        <v>67</v>
      </c>
    </row>
    <row r="205" spans="1:19">
      <c r="A205" t="s">
        <v>350</v>
      </c>
      <c r="B205" s="21">
        <v>45089</v>
      </c>
      <c r="C205" s="31" t="s">
        <v>344</v>
      </c>
      <c r="D205" s="6">
        <v>6</v>
      </c>
      <c r="H205">
        <v>38</v>
      </c>
      <c r="I205">
        <v>36</v>
      </c>
      <c r="J205" s="7">
        <v>36</v>
      </c>
      <c r="K205" s="24">
        <v>22</v>
      </c>
      <c r="L205" s="24">
        <v>21</v>
      </c>
      <c r="M205" s="7">
        <v>21</v>
      </c>
      <c r="N205" s="39">
        <f t="shared" si="9"/>
        <v>21</v>
      </c>
      <c r="O205" s="40">
        <f t="shared" si="11"/>
        <v>45069</v>
      </c>
      <c r="P205" s="41">
        <f t="shared" si="10"/>
        <v>45094</v>
      </c>
      <c r="Q205" s="70" t="s">
        <v>624</v>
      </c>
      <c r="R205" s="64" t="s">
        <v>261</v>
      </c>
      <c r="S205" s="65" t="s">
        <v>57</v>
      </c>
    </row>
    <row r="206" spans="1:19">
      <c r="A206" t="s">
        <v>351</v>
      </c>
      <c r="B206" s="21">
        <v>45089</v>
      </c>
      <c r="C206" s="31" t="s">
        <v>344</v>
      </c>
      <c r="D206" s="6">
        <v>5</v>
      </c>
      <c r="E206">
        <v>45</v>
      </c>
      <c r="F206">
        <v>45</v>
      </c>
      <c r="G206" s="7">
        <v>45</v>
      </c>
      <c r="H206" t="s">
        <v>352</v>
      </c>
      <c r="K206" s="24">
        <v>6</v>
      </c>
      <c r="L206" s="24">
        <v>6</v>
      </c>
      <c r="M206" s="7">
        <v>6</v>
      </c>
      <c r="N206" s="39">
        <f t="shared" si="9"/>
        <v>6</v>
      </c>
      <c r="O206" s="40">
        <f t="shared" si="11"/>
        <v>45084</v>
      </c>
      <c r="P206" s="41">
        <f t="shared" si="10"/>
        <v>45109</v>
      </c>
      <c r="Q206" s="70"/>
      <c r="R206" s="64" t="s">
        <v>73</v>
      </c>
      <c r="S206" s="65" t="s">
        <v>71</v>
      </c>
    </row>
    <row r="207" spans="1:19">
      <c r="A207" t="s">
        <v>353</v>
      </c>
      <c r="B207" s="21">
        <v>45089</v>
      </c>
      <c r="C207" s="31" t="s">
        <v>344</v>
      </c>
      <c r="D207" s="6">
        <v>2</v>
      </c>
      <c r="E207">
        <v>90</v>
      </c>
      <c r="F207" t="s">
        <v>42</v>
      </c>
      <c r="K207" s="24">
        <v>10</v>
      </c>
      <c r="L207" s="24">
        <v>11</v>
      </c>
      <c r="N207" s="39">
        <f>ROUND((K207+L207)/2,0)</f>
        <v>11</v>
      </c>
      <c r="O207" s="40">
        <f t="shared" si="11"/>
        <v>45079</v>
      </c>
      <c r="P207" s="41">
        <f t="shared" si="10"/>
        <v>45104</v>
      </c>
      <c r="Q207" s="70"/>
      <c r="R207" s="64" t="s">
        <v>141</v>
      </c>
      <c r="S207" s="65" t="s">
        <v>57</v>
      </c>
    </row>
    <row r="208" spans="1:19">
      <c r="A208" t="s">
        <v>354</v>
      </c>
      <c r="B208" s="21">
        <v>45089</v>
      </c>
      <c r="C208" s="31" t="s">
        <v>344</v>
      </c>
      <c r="D208" s="6">
        <v>3</v>
      </c>
      <c r="H208" t="s">
        <v>39</v>
      </c>
      <c r="K208" s="24">
        <v>24</v>
      </c>
      <c r="L208" s="24"/>
      <c r="N208" s="39">
        <v>24</v>
      </c>
      <c r="O208" s="40">
        <f t="shared" si="11"/>
        <v>45066</v>
      </c>
      <c r="P208" s="41">
        <f t="shared" si="10"/>
        <v>45091</v>
      </c>
      <c r="Q208" s="70" t="s">
        <v>625</v>
      </c>
      <c r="R208" s="64" t="s">
        <v>136</v>
      </c>
      <c r="S208" s="65" t="s">
        <v>57</v>
      </c>
    </row>
    <row r="209" spans="1:19">
      <c r="A209" t="s">
        <v>355</v>
      </c>
      <c r="B209" s="21">
        <v>45092</v>
      </c>
      <c r="C209" s="31" t="s">
        <v>356</v>
      </c>
      <c r="D209" s="6">
        <v>4</v>
      </c>
      <c r="H209">
        <v>32</v>
      </c>
      <c r="I209">
        <v>28</v>
      </c>
      <c r="J209" s="7">
        <v>32</v>
      </c>
      <c r="K209" s="24">
        <v>19</v>
      </c>
      <c r="L209" s="24">
        <v>18</v>
      </c>
      <c r="M209" s="7">
        <v>19</v>
      </c>
      <c r="N209" s="39">
        <f t="shared" si="9"/>
        <v>19</v>
      </c>
      <c r="O209" s="40">
        <f t="shared" si="11"/>
        <v>45074</v>
      </c>
      <c r="P209" s="41">
        <f t="shared" si="10"/>
        <v>45099</v>
      </c>
      <c r="Q209" s="70"/>
      <c r="R209" s="64" t="s">
        <v>261</v>
      </c>
      <c r="S209" s="65" t="s">
        <v>57</v>
      </c>
    </row>
    <row r="210" spans="1:19">
      <c r="A210" t="s">
        <v>357</v>
      </c>
      <c r="B210" s="21">
        <v>45092</v>
      </c>
      <c r="C210" s="31" t="s">
        <v>356</v>
      </c>
      <c r="D210" s="6">
        <v>2</v>
      </c>
      <c r="H210" t="s">
        <v>42</v>
      </c>
      <c r="I210">
        <v>28</v>
      </c>
      <c r="K210" s="24">
        <v>11</v>
      </c>
      <c r="L210" s="24">
        <v>18</v>
      </c>
      <c r="N210" s="39">
        <f>ROUND((K210+L210)/2,0)</f>
        <v>15</v>
      </c>
      <c r="O210" s="40">
        <f t="shared" si="11"/>
        <v>45078</v>
      </c>
      <c r="P210" s="41">
        <f t="shared" si="10"/>
        <v>45103</v>
      </c>
      <c r="Q210" s="70"/>
      <c r="R210" s="64" t="s">
        <v>136</v>
      </c>
      <c r="S210" s="65" t="s">
        <v>57</v>
      </c>
    </row>
    <row r="211" spans="1:19">
      <c r="A211" t="s">
        <v>358</v>
      </c>
      <c r="B211" s="21">
        <v>45092</v>
      </c>
      <c r="C211" s="31" t="s">
        <v>356</v>
      </c>
      <c r="D211" s="6">
        <v>3</v>
      </c>
      <c r="H211">
        <v>40</v>
      </c>
      <c r="I211">
        <v>39</v>
      </c>
      <c r="J211" s="7">
        <v>40</v>
      </c>
      <c r="K211" s="24">
        <v>22</v>
      </c>
      <c r="L211" s="24">
        <v>22</v>
      </c>
      <c r="M211" s="7">
        <v>22</v>
      </c>
      <c r="N211" s="39">
        <f t="shared" si="9"/>
        <v>22</v>
      </c>
      <c r="O211" s="40">
        <f t="shared" si="11"/>
        <v>45071</v>
      </c>
      <c r="P211" s="41">
        <f t="shared" si="10"/>
        <v>45096</v>
      </c>
      <c r="Q211" s="70" t="s">
        <v>625</v>
      </c>
      <c r="R211" s="64" t="s">
        <v>83</v>
      </c>
      <c r="S211" s="65" t="s">
        <v>71</v>
      </c>
    </row>
    <row r="212" spans="1:19">
      <c r="A212" t="s">
        <v>359</v>
      </c>
      <c r="B212" s="21">
        <v>45092</v>
      </c>
      <c r="C212" s="31" t="s">
        <v>356</v>
      </c>
      <c r="D212" s="6">
        <v>6</v>
      </c>
      <c r="H212">
        <v>32</v>
      </c>
      <c r="I212">
        <v>29</v>
      </c>
      <c r="J212" s="7">
        <v>35</v>
      </c>
      <c r="K212" s="24">
        <v>19</v>
      </c>
      <c r="L212" s="24">
        <v>18</v>
      </c>
      <c r="M212" s="7">
        <v>21</v>
      </c>
      <c r="N212" s="39">
        <f t="shared" si="9"/>
        <v>19</v>
      </c>
      <c r="O212" s="40">
        <f t="shared" si="11"/>
        <v>45074</v>
      </c>
      <c r="P212" s="41">
        <f t="shared" si="10"/>
        <v>45099</v>
      </c>
      <c r="Q212" s="70"/>
      <c r="R212" s="64" t="s">
        <v>109</v>
      </c>
      <c r="S212" s="65" t="s">
        <v>71</v>
      </c>
    </row>
    <row r="213" spans="1:19">
      <c r="A213" t="s">
        <v>360</v>
      </c>
      <c r="B213" s="21">
        <v>45092</v>
      </c>
      <c r="C213" s="31" t="s">
        <v>356</v>
      </c>
      <c r="D213" s="6">
        <v>2</v>
      </c>
      <c r="H213">
        <v>28</v>
      </c>
      <c r="I213">
        <v>31</v>
      </c>
      <c r="K213" s="24">
        <v>18</v>
      </c>
      <c r="L213" s="24">
        <v>19</v>
      </c>
      <c r="N213" s="39">
        <f>ROUND((K213+L213)/2,0)</f>
        <v>19</v>
      </c>
      <c r="O213" s="40">
        <f t="shared" si="11"/>
        <v>45074</v>
      </c>
      <c r="P213" s="41">
        <f t="shared" si="10"/>
        <v>45099</v>
      </c>
      <c r="Q213" s="70"/>
      <c r="R213" s="64" t="s">
        <v>56</v>
      </c>
      <c r="S213" s="65" t="s">
        <v>57</v>
      </c>
    </row>
    <row r="214" spans="1:19">
      <c r="A214" t="s">
        <v>361</v>
      </c>
      <c r="B214" s="21">
        <v>45092</v>
      </c>
      <c r="C214" s="31" t="s">
        <v>356</v>
      </c>
      <c r="D214" s="6">
        <v>4</v>
      </c>
      <c r="H214">
        <v>25</v>
      </c>
      <c r="I214">
        <v>25</v>
      </c>
      <c r="J214" s="7">
        <v>25</v>
      </c>
      <c r="K214" s="24">
        <v>16</v>
      </c>
      <c r="L214" s="24">
        <v>16</v>
      </c>
      <c r="M214" s="7">
        <v>16</v>
      </c>
      <c r="N214" s="39">
        <f t="shared" si="9"/>
        <v>16</v>
      </c>
      <c r="O214" s="40">
        <f t="shared" si="11"/>
        <v>45077</v>
      </c>
      <c r="P214" s="41">
        <f t="shared" si="10"/>
        <v>45102</v>
      </c>
      <c r="Q214" s="70"/>
      <c r="R214" s="64" t="s">
        <v>261</v>
      </c>
      <c r="S214" s="65" t="s">
        <v>71</v>
      </c>
    </row>
    <row r="215" spans="1:19">
      <c r="A215" t="s">
        <v>362</v>
      </c>
      <c r="B215" s="21">
        <v>45092</v>
      </c>
      <c r="C215" s="31" t="s">
        <v>356</v>
      </c>
      <c r="D215" s="6">
        <v>2</v>
      </c>
      <c r="H215">
        <v>20</v>
      </c>
      <c r="I215">
        <v>22</v>
      </c>
      <c r="K215" s="24">
        <v>14</v>
      </c>
      <c r="L215" s="24">
        <v>15</v>
      </c>
      <c r="N215" s="39">
        <f>ROUND((K215+L215)/2,0)</f>
        <v>15</v>
      </c>
      <c r="O215" s="40">
        <f t="shared" si="11"/>
        <v>45078</v>
      </c>
      <c r="P215" s="41">
        <f t="shared" si="10"/>
        <v>45103</v>
      </c>
      <c r="Q215" s="70"/>
      <c r="R215" s="64" t="s">
        <v>73</v>
      </c>
      <c r="S215" s="65" t="s">
        <v>57</v>
      </c>
    </row>
    <row r="216" spans="1:19">
      <c r="A216" t="s">
        <v>363</v>
      </c>
      <c r="B216" s="21">
        <v>45092</v>
      </c>
      <c r="C216" s="31" t="s">
        <v>356</v>
      </c>
      <c r="D216" s="6">
        <v>2</v>
      </c>
      <c r="H216">
        <v>31</v>
      </c>
      <c r="I216">
        <v>32</v>
      </c>
      <c r="K216" s="24">
        <v>19</v>
      </c>
      <c r="L216" s="24">
        <v>19</v>
      </c>
      <c r="N216" s="39">
        <f>ROUND((K216+L216)/2,0)</f>
        <v>19</v>
      </c>
      <c r="O216" s="40">
        <f t="shared" si="11"/>
        <v>45074</v>
      </c>
      <c r="P216" s="41">
        <f t="shared" si="10"/>
        <v>45099</v>
      </c>
      <c r="Q216" s="70"/>
      <c r="R216" s="64" t="s">
        <v>136</v>
      </c>
      <c r="S216" s="65" t="s">
        <v>71</v>
      </c>
    </row>
    <row r="217" spans="1:19">
      <c r="A217" t="s">
        <v>364</v>
      </c>
      <c r="B217" s="21">
        <v>45092</v>
      </c>
      <c r="C217" s="31" t="s">
        <v>356</v>
      </c>
      <c r="D217" s="6">
        <v>3</v>
      </c>
      <c r="H217">
        <v>34</v>
      </c>
      <c r="I217">
        <v>36</v>
      </c>
      <c r="J217" s="7">
        <v>40</v>
      </c>
      <c r="K217" s="24">
        <v>20</v>
      </c>
      <c r="L217" s="24">
        <v>21</v>
      </c>
      <c r="M217" s="7">
        <v>22</v>
      </c>
      <c r="N217" s="39">
        <f t="shared" si="9"/>
        <v>21</v>
      </c>
      <c r="O217" s="40">
        <f t="shared" si="11"/>
        <v>45072</v>
      </c>
      <c r="P217" s="41">
        <f t="shared" si="10"/>
        <v>45097</v>
      </c>
      <c r="Q217" s="70" t="s">
        <v>631</v>
      </c>
      <c r="R217" s="64" t="s">
        <v>136</v>
      </c>
      <c r="S217" s="65" t="s">
        <v>57</v>
      </c>
    </row>
    <row r="218" spans="1:19">
      <c r="A218" t="s">
        <v>365</v>
      </c>
      <c r="B218" s="21">
        <v>45092</v>
      </c>
      <c r="C218" s="31" t="s">
        <v>356</v>
      </c>
      <c r="D218" s="6">
        <v>4</v>
      </c>
      <c r="H218">
        <v>32</v>
      </c>
      <c r="I218">
        <v>34</v>
      </c>
      <c r="J218" s="7">
        <v>33</v>
      </c>
      <c r="K218" s="24">
        <v>19</v>
      </c>
      <c r="L218" s="24">
        <v>20</v>
      </c>
      <c r="M218" s="7">
        <v>20</v>
      </c>
      <c r="N218" s="39">
        <f t="shared" si="9"/>
        <v>20</v>
      </c>
      <c r="O218" s="40">
        <f t="shared" si="11"/>
        <v>45073</v>
      </c>
      <c r="P218" s="41">
        <f t="shared" si="10"/>
        <v>45098</v>
      </c>
      <c r="Q218" s="70" t="s">
        <v>624</v>
      </c>
      <c r="R218" s="64" t="s">
        <v>80</v>
      </c>
      <c r="S218" s="65" t="s">
        <v>57</v>
      </c>
    </row>
    <row r="219" spans="1:19">
      <c r="A219" t="s">
        <v>366</v>
      </c>
      <c r="B219" s="21">
        <v>45092</v>
      </c>
      <c r="C219" s="31" t="s">
        <v>356</v>
      </c>
      <c r="D219" s="6">
        <v>7</v>
      </c>
      <c r="H219">
        <v>36</v>
      </c>
      <c r="I219">
        <v>37</v>
      </c>
      <c r="J219" s="7">
        <v>36</v>
      </c>
      <c r="K219" s="24">
        <v>21</v>
      </c>
      <c r="L219" s="24">
        <v>22</v>
      </c>
      <c r="M219" s="7">
        <v>21</v>
      </c>
      <c r="N219" s="39">
        <f t="shared" si="9"/>
        <v>21</v>
      </c>
      <c r="O219" s="40">
        <f t="shared" si="11"/>
        <v>45072</v>
      </c>
      <c r="P219" s="41">
        <f t="shared" si="10"/>
        <v>45097</v>
      </c>
      <c r="Q219" s="70" t="s">
        <v>633</v>
      </c>
      <c r="R219" s="64" t="s">
        <v>207</v>
      </c>
      <c r="S219" s="65" t="s">
        <v>57</v>
      </c>
    </row>
    <row r="220" spans="1:19">
      <c r="A220" t="s">
        <v>367</v>
      </c>
      <c r="B220" s="21">
        <v>45092</v>
      </c>
      <c r="C220" s="31" t="s">
        <v>356</v>
      </c>
      <c r="D220" s="6">
        <v>4</v>
      </c>
      <c r="E220">
        <v>60</v>
      </c>
      <c r="F220">
        <v>75</v>
      </c>
      <c r="G220" s="7">
        <v>75</v>
      </c>
      <c r="K220" s="24">
        <v>7</v>
      </c>
      <c r="L220" s="24">
        <v>8</v>
      </c>
      <c r="M220" s="7">
        <v>8</v>
      </c>
      <c r="N220" s="39">
        <f t="shared" si="9"/>
        <v>8</v>
      </c>
      <c r="O220" s="40">
        <f t="shared" si="11"/>
        <v>45085</v>
      </c>
      <c r="P220" s="41">
        <f t="shared" si="10"/>
        <v>45110</v>
      </c>
      <c r="Q220" s="70"/>
      <c r="R220" s="64" t="s">
        <v>207</v>
      </c>
      <c r="S220" s="65" t="s">
        <v>57</v>
      </c>
    </row>
    <row r="221" spans="1:19">
      <c r="A221" t="s">
        <v>368</v>
      </c>
      <c r="B221" s="21">
        <v>45092</v>
      </c>
      <c r="C221" s="31" t="s">
        <v>356</v>
      </c>
      <c r="D221" s="6">
        <v>4</v>
      </c>
      <c r="H221">
        <v>37</v>
      </c>
      <c r="I221">
        <v>40</v>
      </c>
      <c r="J221" s="7">
        <v>37</v>
      </c>
      <c r="K221" s="24">
        <v>22</v>
      </c>
      <c r="L221" s="24">
        <v>22</v>
      </c>
      <c r="M221" s="7">
        <v>22</v>
      </c>
      <c r="N221" s="39">
        <f t="shared" si="9"/>
        <v>22</v>
      </c>
      <c r="O221" s="40">
        <f t="shared" si="11"/>
        <v>45071</v>
      </c>
      <c r="P221" s="41">
        <f t="shared" si="10"/>
        <v>45096</v>
      </c>
      <c r="Q221" s="70" t="s">
        <v>624</v>
      </c>
      <c r="R221" s="64" t="s">
        <v>112</v>
      </c>
      <c r="S221" s="65" t="s">
        <v>57</v>
      </c>
    </row>
    <row r="222" spans="1:19">
      <c r="A222" t="s">
        <v>369</v>
      </c>
      <c r="B222" s="21">
        <v>45092</v>
      </c>
      <c r="C222" s="31" t="s">
        <v>356</v>
      </c>
      <c r="D222" s="6">
        <v>4</v>
      </c>
      <c r="H222">
        <v>26</v>
      </c>
      <c r="I222">
        <v>25</v>
      </c>
      <c r="J222" s="7">
        <v>27</v>
      </c>
      <c r="K222" s="24">
        <v>17</v>
      </c>
      <c r="L222" s="24">
        <v>16</v>
      </c>
      <c r="M222" s="7">
        <v>17</v>
      </c>
      <c r="N222" s="39">
        <f t="shared" si="9"/>
        <v>17</v>
      </c>
      <c r="O222" s="40">
        <f t="shared" si="11"/>
        <v>45076</v>
      </c>
      <c r="P222" s="41">
        <f t="shared" si="10"/>
        <v>45101</v>
      </c>
      <c r="Q222" s="70"/>
      <c r="R222" s="64" t="s">
        <v>130</v>
      </c>
      <c r="S222" s="65" t="s">
        <v>57</v>
      </c>
    </row>
    <row r="223" spans="1:19">
      <c r="A223" t="s">
        <v>370</v>
      </c>
      <c r="B223" s="21">
        <v>45092</v>
      </c>
      <c r="C223" s="31" t="s">
        <v>356</v>
      </c>
      <c r="D223" s="6">
        <v>6</v>
      </c>
      <c r="H223">
        <v>41</v>
      </c>
      <c r="I223" t="s">
        <v>39</v>
      </c>
      <c r="K223" s="24">
        <v>23</v>
      </c>
      <c r="L223" s="24">
        <v>24</v>
      </c>
      <c r="M223" s="7">
        <v>24</v>
      </c>
      <c r="N223" s="39">
        <f t="shared" si="9"/>
        <v>24</v>
      </c>
      <c r="O223" s="40">
        <f t="shared" si="11"/>
        <v>45069</v>
      </c>
      <c r="P223" s="41">
        <f t="shared" si="10"/>
        <v>45094</v>
      </c>
      <c r="Q223" s="70" t="s">
        <v>633</v>
      </c>
      <c r="R223" s="64" t="s">
        <v>371</v>
      </c>
      <c r="S223" s="65" t="s">
        <v>71</v>
      </c>
    </row>
    <row r="224" spans="1:19">
      <c r="A224" t="s">
        <v>372</v>
      </c>
      <c r="B224" s="21">
        <v>45092</v>
      </c>
      <c r="C224" s="31" t="s">
        <v>356</v>
      </c>
      <c r="D224" s="6">
        <v>4</v>
      </c>
      <c r="H224">
        <v>32</v>
      </c>
      <c r="I224">
        <v>28</v>
      </c>
      <c r="J224" s="7">
        <v>30</v>
      </c>
      <c r="K224" s="24">
        <v>19</v>
      </c>
      <c r="L224" s="24">
        <v>18</v>
      </c>
      <c r="M224" s="7">
        <v>19</v>
      </c>
      <c r="N224" s="39">
        <f t="shared" si="9"/>
        <v>19</v>
      </c>
      <c r="O224" s="40">
        <f t="shared" si="11"/>
        <v>45074</v>
      </c>
      <c r="P224" s="41">
        <f t="shared" si="10"/>
        <v>45099</v>
      </c>
      <c r="Q224" s="70" t="s">
        <v>624</v>
      </c>
      <c r="R224" s="64" t="s">
        <v>373</v>
      </c>
      <c r="S224" s="65" t="s">
        <v>57</v>
      </c>
    </row>
    <row r="225" spans="1:19">
      <c r="A225" t="s">
        <v>374</v>
      </c>
      <c r="B225" s="21">
        <v>45092</v>
      </c>
      <c r="C225" s="31" t="s">
        <v>356</v>
      </c>
      <c r="D225" s="6">
        <v>5</v>
      </c>
      <c r="H225">
        <v>36</v>
      </c>
      <c r="I225">
        <v>36</v>
      </c>
      <c r="J225" s="7">
        <v>38</v>
      </c>
      <c r="K225" s="24">
        <v>21</v>
      </c>
      <c r="L225" s="24">
        <v>21</v>
      </c>
      <c r="M225" s="7">
        <v>22</v>
      </c>
      <c r="N225" s="39">
        <f t="shared" si="9"/>
        <v>21</v>
      </c>
      <c r="O225" s="40">
        <f t="shared" si="11"/>
        <v>45072</v>
      </c>
      <c r="P225" s="41">
        <f t="shared" si="10"/>
        <v>45097</v>
      </c>
      <c r="Q225" s="70" t="s">
        <v>633</v>
      </c>
      <c r="R225" s="64" t="s">
        <v>155</v>
      </c>
      <c r="S225" s="65" t="s">
        <v>57</v>
      </c>
    </row>
    <row r="226" spans="1:19">
      <c r="A226" t="s">
        <v>375</v>
      </c>
      <c r="B226" s="21">
        <v>45092</v>
      </c>
      <c r="C226" s="31" t="s">
        <v>356</v>
      </c>
      <c r="D226" s="6">
        <v>5</v>
      </c>
      <c r="H226">
        <v>28</v>
      </c>
      <c r="I226">
        <v>24</v>
      </c>
      <c r="J226" s="7">
        <v>22</v>
      </c>
      <c r="K226" s="24">
        <v>18</v>
      </c>
      <c r="L226" s="24">
        <v>16</v>
      </c>
      <c r="M226" s="7">
        <v>15</v>
      </c>
      <c r="N226" s="39">
        <f t="shared" si="9"/>
        <v>16</v>
      </c>
      <c r="O226" s="40">
        <f t="shared" si="11"/>
        <v>45077</v>
      </c>
      <c r="P226" s="41">
        <f t="shared" si="10"/>
        <v>45102</v>
      </c>
      <c r="Q226" s="70"/>
      <c r="R226" s="64" t="s">
        <v>155</v>
      </c>
      <c r="S226" s="65" t="s">
        <v>71</v>
      </c>
    </row>
    <row r="227" spans="1:19">
      <c r="A227" t="s">
        <v>376</v>
      </c>
      <c r="B227" s="21">
        <v>45092</v>
      </c>
      <c r="C227" s="31" t="s">
        <v>356</v>
      </c>
      <c r="D227" s="6">
        <v>4</v>
      </c>
      <c r="H227" s="24">
        <v>32</v>
      </c>
      <c r="I227" s="24">
        <v>34</v>
      </c>
      <c r="J227" s="7">
        <v>33</v>
      </c>
      <c r="K227" s="24">
        <v>19</v>
      </c>
      <c r="L227" s="24">
        <v>16</v>
      </c>
      <c r="M227" s="7">
        <v>16</v>
      </c>
      <c r="N227" s="39">
        <f t="shared" si="9"/>
        <v>17</v>
      </c>
      <c r="O227" s="40">
        <f t="shared" si="11"/>
        <v>45076</v>
      </c>
      <c r="P227" s="41">
        <f t="shared" si="10"/>
        <v>45101</v>
      </c>
      <c r="Q227" s="70"/>
      <c r="R227" s="64" t="s">
        <v>96</v>
      </c>
      <c r="S227" s="65" t="s">
        <v>67</v>
      </c>
    </row>
    <row r="228" spans="1:19">
      <c r="A228" t="s">
        <v>377</v>
      </c>
      <c r="B228" s="21">
        <v>45092</v>
      </c>
      <c r="C228" s="31" t="s">
        <v>356</v>
      </c>
      <c r="D228" s="6">
        <v>4</v>
      </c>
      <c r="H228" s="24">
        <v>32</v>
      </c>
      <c r="I228" t="s">
        <v>39</v>
      </c>
      <c r="K228" s="24">
        <v>19</v>
      </c>
      <c r="L228" s="24">
        <v>24</v>
      </c>
      <c r="N228" s="39">
        <v>24</v>
      </c>
      <c r="O228" s="40">
        <f t="shared" si="11"/>
        <v>45069</v>
      </c>
      <c r="P228" s="41">
        <f t="shared" si="10"/>
        <v>45094</v>
      </c>
      <c r="Q228" s="70" t="s">
        <v>624</v>
      </c>
      <c r="R228" s="64" t="s">
        <v>96</v>
      </c>
      <c r="S228" s="65" t="s">
        <v>71</v>
      </c>
    </row>
    <row r="229" spans="1:19">
      <c r="A229" t="s">
        <v>378</v>
      </c>
      <c r="B229" s="21">
        <v>45092</v>
      </c>
      <c r="C229" s="31" t="s">
        <v>356</v>
      </c>
      <c r="D229" s="6">
        <v>5</v>
      </c>
      <c r="H229" s="24">
        <v>38</v>
      </c>
      <c r="I229">
        <v>40</v>
      </c>
      <c r="J229" s="7">
        <v>40</v>
      </c>
      <c r="K229" s="24">
        <v>22</v>
      </c>
      <c r="L229" s="24">
        <v>22</v>
      </c>
      <c r="M229" s="7">
        <v>22</v>
      </c>
      <c r="N229" s="39">
        <f t="shared" si="9"/>
        <v>22</v>
      </c>
      <c r="O229" s="40">
        <f t="shared" si="11"/>
        <v>45071</v>
      </c>
      <c r="P229" s="41">
        <f t="shared" si="10"/>
        <v>45096</v>
      </c>
      <c r="Q229" s="70" t="s">
        <v>631</v>
      </c>
      <c r="R229" s="64" t="s">
        <v>379</v>
      </c>
      <c r="S229" s="65" t="s">
        <v>57</v>
      </c>
    </row>
    <row r="230" spans="1:19">
      <c r="A230" t="s">
        <v>380</v>
      </c>
      <c r="B230" s="21">
        <v>45092</v>
      </c>
      <c r="C230" s="31" t="s">
        <v>356</v>
      </c>
      <c r="D230" s="6">
        <v>4</v>
      </c>
      <c r="H230" s="24">
        <v>40</v>
      </c>
      <c r="I230" t="s">
        <v>39</v>
      </c>
      <c r="K230" s="24"/>
      <c r="L230" s="24">
        <v>24</v>
      </c>
      <c r="N230" s="39">
        <v>24</v>
      </c>
      <c r="O230" s="40">
        <f t="shared" si="11"/>
        <v>45069</v>
      </c>
      <c r="P230" s="41">
        <f t="shared" si="10"/>
        <v>45094</v>
      </c>
      <c r="Q230" s="70" t="s">
        <v>625</v>
      </c>
      <c r="R230" s="64" t="s">
        <v>88</v>
      </c>
      <c r="S230" s="65" t="s">
        <v>71</v>
      </c>
    </row>
    <row r="231" spans="1:19">
      <c r="A231" t="s">
        <v>381</v>
      </c>
      <c r="B231" s="21">
        <v>45092</v>
      </c>
      <c r="C231" s="31" t="s">
        <v>356</v>
      </c>
      <c r="D231" s="6">
        <v>4</v>
      </c>
      <c r="H231" s="24">
        <v>40</v>
      </c>
      <c r="I231">
        <v>38</v>
      </c>
      <c r="J231" s="7">
        <v>38</v>
      </c>
      <c r="K231" s="24">
        <v>22</v>
      </c>
      <c r="L231" s="24">
        <v>22</v>
      </c>
      <c r="M231" s="7">
        <v>22</v>
      </c>
      <c r="N231" s="39">
        <f t="shared" si="9"/>
        <v>22</v>
      </c>
      <c r="O231" s="40">
        <f t="shared" si="11"/>
        <v>45071</v>
      </c>
      <c r="P231" s="41">
        <f t="shared" si="10"/>
        <v>45096</v>
      </c>
      <c r="Q231" s="70" t="s">
        <v>631</v>
      </c>
      <c r="R231" s="64" t="s">
        <v>96</v>
      </c>
      <c r="S231" s="65" t="s">
        <v>57</v>
      </c>
    </row>
    <row r="232" spans="1:19">
      <c r="A232" t="s">
        <v>382</v>
      </c>
      <c r="B232" s="21">
        <v>45092</v>
      </c>
      <c r="C232" s="31" t="s">
        <v>356</v>
      </c>
      <c r="D232" s="6">
        <v>4</v>
      </c>
      <c r="H232" s="24">
        <v>36</v>
      </c>
      <c r="I232">
        <v>35</v>
      </c>
      <c r="J232" s="7">
        <v>37</v>
      </c>
      <c r="K232" s="24">
        <v>21</v>
      </c>
      <c r="L232" s="24">
        <v>21</v>
      </c>
      <c r="M232" s="7">
        <v>22</v>
      </c>
      <c r="N232" s="39">
        <f t="shared" si="9"/>
        <v>21</v>
      </c>
      <c r="O232" s="40">
        <f t="shared" si="11"/>
        <v>45072</v>
      </c>
      <c r="P232" s="41">
        <f t="shared" si="10"/>
        <v>45097</v>
      </c>
      <c r="Q232" s="70" t="s">
        <v>625</v>
      </c>
      <c r="R232" s="64" t="s">
        <v>109</v>
      </c>
      <c r="S232" s="65" t="s">
        <v>71</v>
      </c>
    </row>
    <row r="233" spans="1:19">
      <c r="A233" t="s">
        <v>383</v>
      </c>
      <c r="B233" s="21">
        <v>45092</v>
      </c>
      <c r="C233" s="31" t="s">
        <v>356</v>
      </c>
      <c r="D233" s="6">
        <v>4</v>
      </c>
      <c r="H233" s="24">
        <v>29</v>
      </c>
      <c r="I233">
        <v>22</v>
      </c>
      <c r="J233" s="7">
        <v>24</v>
      </c>
      <c r="K233" s="24">
        <v>18</v>
      </c>
      <c r="L233" s="24">
        <v>25</v>
      </c>
      <c r="M233" s="7">
        <v>16</v>
      </c>
      <c r="N233" s="39">
        <f t="shared" si="9"/>
        <v>20</v>
      </c>
      <c r="O233" s="40">
        <f t="shared" si="11"/>
        <v>45073</v>
      </c>
      <c r="P233" s="41">
        <f t="shared" si="10"/>
        <v>45098</v>
      </c>
      <c r="Q233" s="70"/>
      <c r="R233" s="64" t="s">
        <v>136</v>
      </c>
      <c r="S233" s="65" t="s">
        <v>57</v>
      </c>
    </row>
    <row r="234" spans="1:19">
      <c r="A234" t="s">
        <v>384</v>
      </c>
      <c r="B234" s="21">
        <v>45092</v>
      </c>
      <c r="C234" s="31" t="s">
        <v>356</v>
      </c>
      <c r="D234" s="6">
        <v>4</v>
      </c>
      <c r="H234" s="24">
        <v>30</v>
      </c>
      <c r="I234">
        <v>28</v>
      </c>
      <c r="J234" s="7">
        <v>30</v>
      </c>
      <c r="K234" s="24">
        <v>19</v>
      </c>
      <c r="L234" s="24">
        <v>18</v>
      </c>
      <c r="M234" s="7">
        <v>19</v>
      </c>
      <c r="N234" s="39">
        <f t="shared" si="9"/>
        <v>19</v>
      </c>
      <c r="O234" s="40">
        <f t="shared" si="11"/>
        <v>45074</v>
      </c>
      <c r="P234" s="41">
        <f t="shared" si="10"/>
        <v>45099</v>
      </c>
      <c r="Q234" s="70"/>
      <c r="R234" s="64" t="s">
        <v>300</v>
      </c>
      <c r="S234" s="65" t="s">
        <v>57</v>
      </c>
    </row>
    <row r="235" spans="1:19">
      <c r="A235" t="s">
        <v>385</v>
      </c>
      <c r="B235" s="21">
        <v>45092</v>
      </c>
      <c r="C235" s="31" t="s">
        <v>356</v>
      </c>
      <c r="D235" s="6">
        <v>4</v>
      </c>
      <c r="E235">
        <v>90</v>
      </c>
      <c r="F235">
        <v>90</v>
      </c>
      <c r="G235" s="7">
        <v>90</v>
      </c>
      <c r="K235" s="24">
        <v>10</v>
      </c>
      <c r="L235" s="24">
        <v>10</v>
      </c>
      <c r="M235" s="7">
        <v>10</v>
      </c>
      <c r="N235" s="39">
        <f t="shared" ref="N235:N295" si="12">ROUND((K235+L235+M235)/3,0)</f>
        <v>10</v>
      </c>
      <c r="O235" s="40">
        <f t="shared" si="11"/>
        <v>45083</v>
      </c>
      <c r="P235" s="41">
        <f t="shared" ref="P235:P295" si="13">O235+25</f>
        <v>45108</v>
      </c>
      <c r="Q235" s="70"/>
      <c r="R235" s="64" t="s">
        <v>386</v>
      </c>
      <c r="S235" s="65" t="s">
        <v>57</v>
      </c>
    </row>
    <row r="236" spans="1:19">
      <c r="A236" t="s">
        <v>387</v>
      </c>
      <c r="B236" s="21">
        <v>45092</v>
      </c>
      <c r="C236" s="31" t="s">
        <v>356</v>
      </c>
      <c r="D236" s="6">
        <v>4</v>
      </c>
      <c r="H236">
        <v>17</v>
      </c>
      <c r="I236">
        <v>18</v>
      </c>
      <c r="J236" s="7">
        <v>19</v>
      </c>
      <c r="K236" s="24">
        <v>13</v>
      </c>
      <c r="L236" s="24">
        <v>14</v>
      </c>
      <c r="M236" s="7">
        <v>14</v>
      </c>
      <c r="N236" s="39">
        <f t="shared" si="12"/>
        <v>14</v>
      </c>
      <c r="O236" s="40">
        <f t="shared" ref="O236:O296" si="14">B236-N236+1</f>
        <v>45079</v>
      </c>
      <c r="P236" s="41">
        <f t="shared" si="13"/>
        <v>45104</v>
      </c>
      <c r="Q236" s="71" t="s">
        <v>639</v>
      </c>
      <c r="R236" s="64" t="s">
        <v>130</v>
      </c>
      <c r="S236" s="65" t="s">
        <v>57</v>
      </c>
    </row>
    <row r="237" spans="1:19">
      <c r="A237" t="s">
        <v>388</v>
      </c>
      <c r="B237" s="21">
        <v>45092</v>
      </c>
      <c r="C237" s="31" t="s">
        <v>356</v>
      </c>
      <c r="D237" s="6">
        <v>3</v>
      </c>
      <c r="H237">
        <v>20</v>
      </c>
      <c r="I237" t="s">
        <v>42</v>
      </c>
      <c r="J237" s="7" t="s">
        <v>42</v>
      </c>
      <c r="K237" s="24">
        <v>14</v>
      </c>
      <c r="L237" s="24">
        <v>11</v>
      </c>
      <c r="M237" s="7">
        <v>11</v>
      </c>
      <c r="N237" s="39">
        <f t="shared" si="12"/>
        <v>12</v>
      </c>
      <c r="O237" s="40">
        <f t="shared" si="14"/>
        <v>45081</v>
      </c>
      <c r="P237" s="41">
        <f t="shared" si="13"/>
        <v>45106</v>
      </c>
      <c r="Q237" s="70"/>
      <c r="R237" s="64" t="s">
        <v>112</v>
      </c>
      <c r="S237" s="65" t="s">
        <v>71</v>
      </c>
    </row>
    <row r="238" spans="1:19">
      <c r="A238" t="s">
        <v>389</v>
      </c>
      <c r="B238" s="21">
        <v>45092</v>
      </c>
      <c r="C238" s="52" t="s">
        <v>390</v>
      </c>
      <c r="D238" s="6">
        <v>3</v>
      </c>
      <c r="H238" t="s">
        <v>39</v>
      </c>
      <c r="K238" s="24">
        <v>24</v>
      </c>
      <c r="L238" s="24"/>
      <c r="N238" s="39">
        <v>24</v>
      </c>
      <c r="O238" s="40">
        <f t="shared" si="14"/>
        <v>45069</v>
      </c>
      <c r="P238" s="41">
        <f t="shared" si="13"/>
        <v>45094</v>
      </c>
      <c r="Q238" s="70" t="s">
        <v>631</v>
      </c>
      <c r="R238" s="64" t="s">
        <v>73</v>
      </c>
      <c r="S238" s="65" t="s">
        <v>57</v>
      </c>
    </row>
    <row r="239" spans="1:19">
      <c r="A239" t="s">
        <v>391</v>
      </c>
      <c r="B239" s="21">
        <v>45092</v>
      </c>
      <c r="C239" s="52" t="s">
        <v>390</v>
      </c>
      <c r="D239" s="6">
        <v>5</v>
      </c>
      <c r="H239">
        <v>34</v>
      </c>
      <c r="I239">
        <v>32</v>
      </c>
      <c r="J239" s="7">
        <v>31</v>
      </c>
      <c r="K239" s="24">
        <v>20</v>
      </c>
      <c r="L239" s="24">
        <v>19</v>
      </c>
      <c r="M239" s="7">
        <v>19</v>
      </c>
      <c r="N239" s="39">
        <f t="shared" si="12"/>
        <v>19</v>
      </c>
      <c r="O239" s="40">
        <f t="shared" si="14"/>
        <v>45074</v>
      </c>
      <c r="P239" s="41">
        <f t="shared" si="13"/>
        <v>45099</v>
      </c>
      <c r="Q239" s="70" t="s">
        <v>624</v>
      </c>
      <c r="R239" s="64" t="s">
        <v>88</v>
      </c>
      <c r="S239" s="65" t="s">
        <v>71</v>
      </c>
    </row>
    <row r="240" spans="1:19">
      <c r="A240" t="s">
        <v>392</v>
      </c>
      <c r="B240" s="21">
        <v>45092</v>
      </c>
      <c r="C240" s="52" t="s">
        <v>390</v>
      </c>
      <c r="D240" s="6">
        <v>3</v>
      </c>
      <c r="E240">
        <v>90</v>
      </c>
      <c r="F240">
        <v>90</v>
      </c>
      <c r="G240" s="7">
        <v>90</v>
      </c>
      <c r="K240" s="24">
        <v>10</v>
      </c>
      <c r="L240" s="24">
        <v>10</v>
      </c>
      <c r="M240" s="7">
        <v>10</v>
      </c>
      <c r="N240" s="39">
        <f t="shared" si="12"/>
        <v>10</v>
      </c>
      <c r="O240" s="40">
        <f t="shared" si="14"/>
        <v>45083</v>
      </c>
      <c r="P240" s="41">
        <f t="shared" si="13"/>
        <v>45108</v>
      </c>
      <c r="Q240" s="70"/>
      <c r="R240" s="64" t="s">
        <v>73</v>
      </c>
      <c r="S240" s="65" t="s">
        <v>71</v>
      </c>
    </row>
    <row r="241" spans="1:19">
      <c r="A241" t="s">
        <v>393</v>
      </c>
      <c r="B241" s="21">
        <v>45092</v>
      </c>
      <c r="C241" s="52" t="s">
        <v>390</v>
      </c>
      <c r="D241" s="6">
        <v>3</v>
      </c>
      <c r="E241">
        <v>75</v>
      </c>
      <c r="F241">
        <v>75</v>
      </c>
      <c r="G241" s="7">
        <v>90</v>
      </c>
      <c r="K241" s="24">
        <v>8</v>
      </c>
      <c r="L241" s="24">
        <v>8</v>
      </c>
      <c r="M241" s="7">
        <v>10</v>
      </c>
      <c r="N241" s="39">
        <f t="shared" si="12"/>
        <v>9</v>
      </c>
      <c r="O241" s="40">
        <f t="shared" si="14"/>
        <v>45084</v>
      </c>
      <c r="P241" s="41">
        <f t="shared" si="13"/>
        <v>45109</v>
      </c>
      <c r="Q241" s="70"/>
      <c r="R241" s="64" t="s">
        <v>73</v>
      </c>
      <c r="S241" s="65" t="s">
        <v>71</v>
      </c>
    </row>
    <row r="242" spans="1:19">
      <c r="A242" t="s">
        <v>394</v>
      </c>
      <c r="B242" s="21">
        <v>45092</v>
      </c>
      <c r="C242" s="52" t="s">
        <v>390</v>
      </c>
      <c r="D242" s="6">
        <v>3</v>
      </c>
      <c r="H242">
        <v>28</v>
      </c>
      <c r="I242">
        <v>30</v>
      </c>
      <c r="J242" s="7">
        <v>31</v>
      </c>
      <c r="K242" s="24">
        <v>18</v>
      </c>
      <c r="L242" s="24">
        <v>19</v>
      </c>
      <c r="M242" s="7">
        <v>19</v>
      </c>
      <c r="N242" s="39">
        <f t="shared" si="12"/>
        <v>19</v>
      </c>
      <c r="O242" s="40">
        <f t="shared" si="14"/>
        <v>45074</v>
      </c>
      <c r="P242" s="41">
        <f t="shared" si="13"/>
        <v>45099</v>
      </c>
      <c r="Q242" s="70"/>
      <c r="R242" s="64" t="s">
        <v>73</v>
      </c>
      <c r="S242" s="65" t="s">
        <v>71</v>
      </c>
    </row>
    <row r="243" spans="1:19">
      <c r="A243" t="s">
        <v>395</v>
      </c>
      <c r="B243" s="21">
        <v>45092</v>
      </c>
      <c r="C243" s="52" t="s">
        <v>390</v>
      </c>
      <c r="D243" s="6">
        <v>1</v>
      </c>
      <c r="H243">
        <v>32</v>
      </c>
      <c r="K243" s="24">
        <v>19</v>
      </c>
      <c r="L243" s="24"/>
      <c r="N243" s="39">
        <v>19</v>
      </c>
      <c r="O243" s="40">
        <f t="shared" si="14"/>
        <v>45074</v>
      </c>
      <c r="P243" s="41">
        <f t="shared" si="13"/>
        <v>45099</v>
      </c>
      <c r="Q243" s="70" t="s">
        <v>640</v>
      </c>
      <c r="R243" s="64" t="s">
        <v>112</v>
      </c>
      <c r="S243" s="65" t="s">
        <v>57</v>
      </c>
    </row>
    <row r="244" spans="1:19">
      <c r="A244" t="s">
        <v>396</v>
      </c>
      <c r="B244" s="21">
        <v>45092</v>
      </c>
      <c r="C244" s="52" t="s">
        <v>390</v>
      </c>
      <c r="D244" s="6">
        <v>3</v>
      </c>
      <c r="H244">
        <v>31</v>
      </c>
      <c r="I244">
        <v>32</v>
      </c>
      <c r="J244" s="7">
        <v>34</v>
      </c>
      <c r="K244" s="24">
        <v>19</v>
      </c>
      <c r="L244" s="24">
        <v>19</v>
      </c>
      <c r="M244" s="7">
        <v>20</v>
      </c>
      <c r="N244" s="39">
        <f t="shared" si="12"/>
        <v>19</v>
      </c>
      <c r="O244" s="40">
        <f t="shared" si="14"/>
        <v>45074</v>
      </c>
      <c r="P244" s="41">
        <f t="shared" si="13"/>
        <v>45099</v>
      </c>
      <c r="Q244" s="70" t="s">
        <v>631</v>
      </c>
      <c r="R244" s="64" t="s">
        <v>397</v>
      </c>
      <c r="S244" s="65" t="s">
        <v>71</v>
      </c>
    </row>
    <row r="245" spans="1:19">
      <c r="A245" t="s">
        <v>398</v>
      </c>
      <c r="B245" s="21">
        <v>45092</v>
      </c>
      <c r="C245" s="52" t="s">
        <v>390</v>
      </c>
      <c r="D245" s="6">
        <v>4</v>
      </c>
      <c r="H245">
        <v>32</v>
      </c>
      <c r="I245">
        <v>30</v>
      </c>
      <c r="J245" s="7">
        <v>29</v>
      </c>
      <c r="K245" s="24">
        <v>19</v>
      </c>
      <c r="L245" s="24">
        <v>19</v>
      </c>
      <c r="M245" s="7">
        <v>18</v>
      </c>
      <c r="N245" s="39">
        <f t="shared" si="12"/>
        <v>19</v>
      </c>
      <c r="O245" s="40">
        <f t="shared" si="14"/>
        <v>45074</v>
      </c>
      <c r="P245" s="41">
        <f t="shared" si="13"/>
        <v>45099</v>
      </c>
      <c r="Q245" s="70"/>
      <c r="R245" s="64" t="s">
        <v>399</v>
      </c>
      <c r="S245" s="65" t="s">
        <v>57</v>
      </c>
    </row>
    <row r="246" spans="1:19">
      <c r="A246" t="s">
        <v>400</v>
      </c>
      <c r="B246" s="21">
        <v>45092</v>
      </c>
      <c r="C246" s="52" t="s">
        <v>390</v>
      </c>
      <c r="D246" s="6">
        <v>3</v>
      </c>
      <c r="E246">
        <v>90</v>
      </c>
      <c r="F246">
        <v>90</v>
      </c>
      <c r="G246" s="7">
        <v>90</v>
      </c>
      <c r="K246" s="24">
        <v>10</v>
      </c>
      <c r="L246" s="24">
        <v>10</v>
      </c>
      <c r="M246" s="7">
        <v>10</v>
      </c>
      <c r="N246" s="39">
        <f t="shared" si="12"/>
        <v>10</v>
      </c>
      <c r="O246" s="40">
        <f t="shared" si="14"/>
        <v>45083</v>
      </c>
      <c r="P246" s="41">
        <f t="shared" si="13"/>
        <v>45108</v>
      </c>
      <c r="Q246" s="70"/>
      <c r="R246" s="64" t="s">
        <v>73</v>
      </c>
      <c r="S246" s="65" t="s">
        <v>57</v>
      </c>
    </row>
    <row r="247" spans="1:19">
      <c r="A247" t="s">
        <v>401</v>
      </c>
      <c r="B247" s="21">
        <v>45092</v>
      </c>
      <c r="C247" s="52" t="s">
        <v>390</v>
      </c>
      <c r="D247" s="6">
        <v>2</v>
      </c>
      <c r="H247">
        <v>36</v>
      </c>
      <c r="I247">
        <v>36</v>
      </c>
      <c r="K247" s="24">
        <v>21</v>
      </c>
      <c r="L247" s="24">
        <v>21</v>
      </c>
      <c r="N247" s="39">
        <f>ROUND((K247+L247)/2,0)</f>
        <v>21</v>
      </c>
      <c r="O247" s="40">
        <f t="shared" si="14"/>
        <v>45072</v>
      </c>
      <c r="P247" s="41">
        <f t="shared" si="13"/>
        <v>45097</v>
      </c>
      <c r="Q247" s="70" t="s">
        <v>631</v>
      </c>
      <c r="R247" s="64" t="s">
        <v>165</v>
      </c>
      <c r="S247" s="65" t="s">
        <v>57</v>
      </c>
    </row>
    <row r="248" spans="1:19">
      <c r="A248" t="s">
        <v>402</v>
      </c>
      <c r="B248" s="21">
        <v>45092</v>
      </c>
      <c r="C248" s="52" t="s">
        <v>390</v>
      </c>
      <c r="D248" s="6">
        <v>4</v>
      </c>
      <c r="H248">
        <v>32</v>
      </c>
      <c r="I248">
        <v>35</v>
      </c>
      <c r="J248" s="7">
        <v>36</v>
      </c>
      <c r="K248" s="24">
        <v>19</v>
      </c>
      <c r="L248" s="24">
        <v>21</v>
      </c>
      <c r="M248" s="7">
        <v>21</v>
      </c>
      <c r="N248" s="39">
        <f t="shared" si="12"/>
        <v>20</v>
      </c>
      <c r="O248" s="40">
        <f t="shared" si="14"/>
        <v>45073</v>
      </c>
      <c r="P248" s="41">
        <f t="shared" si="13"/>
        <v>45098</v>
      </c>
      <c r="Q248" s="70" t="s">
        <v>624</v>
      </c>
      <c r="R248" s="64" t="s">
        <v>165</v>
      </c>
      <c r="S248" s="65" t="s">
        <v>57</v>
      </c>
    </row>
    <row r="249" spans="1:19">
      <c r="A249" t="s">
        <v>403</v>
      </c>
      <c r="B249" s="21">
        <v>45092</v>
      </c>
      <c r="C249" s="52" t="s">
        <v>390</v>
      </c>
      <c r="D249" s="6">
        <v>4</v>
      </c>
      <c r="E249">
        <v>45</v>
      </c>
      <c r="F249">
        <v>45</v>
      </c>
      <c r="G249" s="7">
        <v>45</v>
      </c>
      <c r="K249" s="24">
        <v>6</v>
      </c>
      <c r="L249" s="24">
        <v>6</v>
      </c>
      <c r="M249" s="7">
        <v>6</v>
      </c>
      <c r="N249" s="39">
        <f t="shared" si="12"/>
        <v>6</v>
      </c>
      <c r="O249" s="40">
        <f t="shared" si="14"/>
        <v>45087</v>
      </c>
      <c r="P249" s="41">
        <f t="shared" si="13"/>
        <v>45112</v>
      </c>
      <c r="Q249" s="71" t="s">
        <v>639</v>
      </c>
      <c r="R249" s="64" t="s">
        <v>88</v>
      </c>
      <c r="S249" s="65" t="s">
        <v>71</v>
      </c>
    </row>
    <row r="250" spans="1:19">
      <c r="A250" t="s">
        <v>404</v>
      </c>
      <c r="B250" s="21">
        <v>45092</v>
      </c>
      <c r="C250" s="52" t="s">
        <v>390</v>
      </c>
      <c r="D250" s="6">
        <v>4</v>
      </c>
      <c r="E250">
        <v>60</v>
      </c>
      <c r="F250">
        <v>60</v>
      </c>
      <c r="G250" s="7">
        <v>60</v>
      </c>
      <c r="K250" s="24">
        <v>7</v>
      </c>
      <c r="L250" s="24">
        <v>7</v>
      </c>
      <c r="M250" s="7">
        <v>7</v>
      </c>
      <c r="N250" s="39">
        <f t="shared" si="12"/>
        <v>7</v>
      </c>
      <c r="O250" s="40">
        <f t="shared" si="14"/>
        <v>45086</v>
      </c>
      <c r="P250" s="41">
        <f t="shared" si="13"/>
        <v>45111</v>
      </c>
      <c r="Q250" s="71" t="s">
        <v>639</v>
      </c>
      <c r="R250" s="64" t="s">
        <v>96</v>
      </c>
      <c r="S250" s="65" t="s">
        <v>57</v>
      </c>
    </row>
    <row r="251" spans="1:19">
      <c r="A251" t="s">
        <v>410</v>
      </c>
      <c r="B251" s="21">
        <v>45092</v>
      </c>
      <c r="C251" s="52" t="s">
        <v>390</v>
      </c>
      <c r="D251" s="6">
        <v>1</v>
      </c>
      <c r="E251">
        <v>0</v>
      </c>
      <c r="K251" s="24">
        <v>0</v>
      </c>
      <c r="L251" s="24"/>
      <c r="N251" s="39">
        <f t="shared" si="12"/>
        <v>0</v>
      </c>
      <c r="O251" s="40">
        <f t="shared" si="14"/>
        <v>45093</v>
      </c>
      <c r="P251" s="41">
        <f t="shared" si="13"/>
        <v>45118</v>
      </c>
      <c r="Q251" s="71" t="s">
        <v>639</v>
      </c>
      <c r="R251" s="64" t="s">
        <v>155</v>
      </c>
      <c r="S251" s="65" t="s">
        <v>67</v>
      </c>
    </row>
    <row r="252" spans="1:19">
      <c r="A252" t="s">
        <v>411</v>
      </c>
      <c r="B252" s="21">
        <v>45092</v>
      </c>
      <c r="C252" s="52" t="s">
        <v>390</v>
      </c>
      <c r="D252" s="6">
        <v>2</v>
      </c>
      <c r="E252">
        <v>45</v>
      </c>
      <c r="F252">
        <v>45</v>
      </c>
      <c r="G252" s="7">
        <v>45</v>
      </c>
      <c r="K252" s="24">
        <v>6</v>
      </c>
      <c r="L252" s="24">
        <v>6</v>
      </c>
      <c r="M252" s="7">
        <v>6</v>
      </c>
      <c r="N252" s="39">
        <f t="shared" si="12"/>
        <v>6</v>
      </c>
      <c r="O252" s="40">
        <f t="shared" si="14"/>
        <v>45087</v>
      </c>
      <c r="P252" s="41">
        <f t="shared" si="13"/>
        <v>45112</v>
      </c>
      <c r="Q252" s="70"/>
      <c r="R252" s="64" t="s">
        <v>130</v>
      </c>
      <c r="S252" s="65" t="s">
        <v>71</v>
      </c>
    </row>
    <row r="253" spans="1:19">
      <c r="A253" t="s">
        <v>412</v>
      </c>
      <c r="B253" s="21">
        <v>45092</v>
      </c>
      <c r="C253" s="52" t="s">
        <v>390</v>
      </c>
      <c r="D253" s="6">
        <v>4</v>
      </c>
      <c r="H253">
        <v>30</v>
      </c>
      <c r="I253">
        <v>28</v>
      </c>
      <c r="J253" s="7">
        <v>33</v>
      </c>
      <c r="K253" s="24">
        <v>19</v>
      </c>
      <c r="L253" s="24">
        <v>18</v>
      </c>
      <c r="M253" s="7">
        <v>20</v>
      </c>
      <c r="N253" s="39">
        <f t="shared" si="12"/>
        <v>19</v>
      </c>
      <c r="O253" s="40">
        <f t="shared" si="14"/>
        <v>45074</v>
      </c>
      <c r="P253" s="41">
        <f t="shared" si="13"/>
        <v>45099</v>
      </c>
      <c r="Q253" s="70"/>
      <c r="R253" s="64" t="s">
        <v>413</v>
      </c>
      <c r="S253" s="65" t="s">
        <v>71</v>
      </c>
    </row>
    <row r="254" spans="1:19">
      <c r="A254" t="s">
        <v>414</v>
      </c>
      <c r="B254" s="21">
        <v>45092</v>
      </c>
      <c r="C254" s="52" t="s">
        <v>390</v>
      </c>
      <c r="D254" s="6">
        <v>6</v>
      </c>
      <c r="H254">
        <v>31</v>
      </c>
      <c r="I254">
        <v>33</v>
      </c>
      <c r="J254" s="7">
        <v>31</v>
      </c>
      <c r="K254" s="24">
        <v>19</v>
      </c>
      <c r="L254" s="24">
        <v>20</v>
      </c>
      <c r="M254" s="7">
        <v>19</v>
      </c>
      <c r="N254" s="39">
        <f t="shared" si="12"/>
        <v>19</v>
      </c>
      <c r="O254" s="40">
        <f t="shared" si="14"/>
        <v>45074</v>
      </c>
      <c r="P254" s="41">
        <f t="shared" si="13"/>
        <v>45099</v>
      </c>
      <c r="Q254" s="71" t="s">
        <v>639</v>
      </c>
      <c r="R254" s="64" t="s">
        <v>128</v>
      </c>
      <c r="S254" s="65" t="s">
        <v>71</v>
      </c>
    </row>
    <row r="255" spans="1:19">
      <c r="A255" t="s">
        <v>415</v>
      </c>
      <c r="B255" s="21">
        <v>45092</v>
      </c>
      <c r="C255" s="52" t="s">
        <v>390</v>
      </c>
      <c r="D255" s="6">
        <v>2</v>
      </c>
      <c r="H255">
        <v>27</v>
      </c>
      <c r="I255">
        <v>31</v>
      </c>
      <c r="K255" s="24">
        <v>17</v>
      </c>
      <c r="L255" s="24">
        <v>19</v>
      </c>
      <c r="N255" s="39">
        <f>ROUND((K255+L255)/2,0)</f>
        <v>18</v>
      </c>
      <c r="O255" s="40">
        <f t="shared" si="14"/>
        <v>45075</v>
      </c>
      <c r="P255" s="41">
        <f t="shared" si="13"/>
        <v>45100</v>
      </c>
      <c r="Q255" s="70"/>
      <c r="R255" s="64" t="s">
        <v>416</v>
      </c>
      <c r="S255" s="65" t="s">
        <v>71</v>
      </c>
    </row>
    <row r="256" spans="1:19">
      <c r="A256" t="s">
        <v>417</v>
      </c>
      <c r="B256" s="21">
        <v>45092</v>
      </c>
      <c r="C256" s="52" t="s">
        <v>390</v>
      </c>
      <c r="D256" s="6">
        <v>3</v>
      </c>
      <c r="E256">
        <v>90</v>
      </c>
      <c r="F256">
        <v>90</v>
      </c>
      <c r="J256" s="7">
        <v>16</v>
      </c>
      <c r="K256" s="24">
        <v>10</v>
      </c>
      <c r="L256" s="24">
        <v>10</v>
      </c>
      <c r="M256" s="7">
        <v>13</v>
      </c>
      <c r="N256" s="39">
        <f t="shared" si="12"/>
        <v>11</v>
      </c>
      <c r="O256" s="40">
        <f t="shared" si="14"/>
        <v>45082</v>
      </c>
      <c r="P256" s="41">
        <f t="shared" si="13"/>
        <v>45107</v>
      </c>
      <c r="Q256" s="70"/>
      <c r="R256" s="64" t="s">
        <v>128</v>
      </c>
      <c r="S256" s="65" t="s">
        <v>71</v>
      </c>
    </row>
    <row r="257" spans="1:19">
      <c r="A257" t="s">
        <v>418</v>
      </c>
      <c r="B257" s="21">
        <v>45092</v>
      </c>
      <c r="C257" s="52" t="s">
        <v>390</v>
      </c>
      <c r="D257" s="6">
        <v>2</v>
      </c>
      <c r="H257">
        <v>28</v>
      </c>
      <c r="I257">
        <v>29</v>
      </c>
      <c r="K257" s="24">
        <v>18</v>
      </c>
      <c r="L257" s="24">
        <v>18</v>
      </c>
      <c r="N257" s="39">
        <f>ROUND((K257+L257)/2,0)</f>
        <v>18</v>
      </c>
      <c r="O257" s="40">
        <f t="shared" si="14"/>
        <v>45075</v>
      </c>
      <c r="P257" s="41">
        <f t="shared" si="13"/>
        <v>45100</v>
      </c>
      <c r="Q257" s="70"/>
      <c r="R257" s="64" t="s">
        <v>73</v>
      </c>
      <c r="S257" s="65" t="s">
        <v>57</v>
      </c>
    </row>
    <row r="258" spans="1:19">
      <c r="A258" t="s">
        <v>419</v>
      </c>
      <c r="B258" s="21">
        <v>45092</v>
      </c>
      <c r="C258" s="52" t="s">
        <v>390</v>
      </c>
      <c r="D258" s="6">
        <v>4</v>
      </c>
      <c r="H258">
        <v>30</v>
      </c>
      <c r="I258">
        <v>32</v>
      </c>
      <c r="J258" s="7">
        <v>35</v>
      </c>
      <c r="K258" s="24">
        <v>19</v>
      </c>
      <c r="L258" s="24">
        <v>19</v>
      </c>
      <c r="M258" s="7">
        <v>21</v>
      </c>
      <c r="N258" s="39">
        <f t="shared" si="12"/>
        <v>20</v>
      </c>
      <c r="O258" s="40">
        <f t="shared" si="14"/>
        <v>45073</v>
      </c>
      <c r="P258" s="41">
        <f t="shared" si="13"/>
        <v>45098</v>
      </c>
      <c r="Q258" s="70" t="s">
        <v>624</v>
      </c>
      <c r="R258" s="64" t="s">
        <v>420</v>
      </c>
      <c r="S258" s="65" t="s">
        <v>57</v>
      </c>
    </row>
    <row r="259" spans="1:19">
      <c r="A259" t="s">
        <v>421</v>
      </c>
      <c r="B259" s="21">
        <v>45092</v>
      </c>
      <c r="C259" s="52" t="s">
        <v>390</v>
      </c>
      <c r="D259" s="6">
        <v>4</v>
      </c>
      <c r="H259">
        <v>37</v>
      </c>
      <c r="I259">
        <v>36</v>
      </c>
      <c r="J259" s="7">
        <v>39</v>
      </c>
      <c r="K259" s="24">
        <v>22</v>
      </c>
      <c r="L259" s="24">
        <v>21</v>
      </c>
      <c r="M259" s="7">
        <v>22</v>
      </c>
      <c r="N259" s="39">
        <f t="shared" si="12"/>
        <v>22</v>
      </c>
      <c r="O259" s="40">
        <f t="shared" si="14"/>
        <v>45071</v>
      </c>
      <c r="P259" s="41">
        <f t="shared" si="13"/>
        <v>45096</v>
      </c>
      <c r="Q259" s="70" t="s">
        <v>624</v>
      </c>
      <c r="R259" s="64" t="s">
        <v>420</v>
      </c>
      <c r="S259" s="65" t="s">
        <v>57</v>
      </c>
    </row>
    <row r="260" spans="1:19">
      <c r="A260" t="s">
        <v>422</v>
      </c>
      <c r="B260" s="21">
        <v>45092</v>
      </c>
      <c r="C260" s="52" t="s">
        <v>390</v>
      </c>
      <c r="D260" s="6">
        <v>9</v>
      </c>
      <c r="H260">
        <v>30</v>
      </c>
      <c r="I260">
        <v>29</v>
      </c>
      <c r="J260" s="7">
        <v>29</v>
      </c>
      <c r="K260" s="24">
        <v>19</v>
      </c>
      <c r="L260" s="24">
        <v>18</v>
      </c>
      <c r="M260" s="7">
        <v>18</v>
      </c>
      <c r="N260" s="39">
        <f t="shared" si="12"/>
        <v>18</v>
      </c>
      <c r="O260" s="40">
        <f t="shared" si="14"/>
        <v>45075</v>
      </c>
      <c r="P260" s="41">
        <f t="shared" si="13"/>
        <v>45100</v>
      </c>
      <c r="Q260" s="70" t="s">
        <v>633</v>
      </c>
      <c r="R260" s="64" t="s">
        <v>420</v>
      </c>
      <c r="S260" s="65" t="s">
        <v>71</v>
      </c>
    </row>
    <row r="261" spans="1:19">
      <c r="A261" t="s">
        <v>423</v>
      </c>
      <c r="B261" s="21">
        <v>45092</v>
      </c>
      <c r="C261" s="52" t="s">
        <v>390</v>
      </c>
      <c r="D261" s="6">
        <v>3</v>
      </c>
      <c r="E261">
        <v>45</v>
      </c>
      <c r="F261">
        <v>45</v>
      </c>
      <c r="G261" s="7">
        <v>60</v>
      </c>
      <c r="K261" s="24">
        <v>6</v>
      </c>
      <c r="L261" s="24">
        <v>6</v>
      </c>
      <c r="M261" s="7">
        <v>7</v>
      </c>
      <c r="N261" s="39">
        <f t="shared" si="12"/>
        <v>6</v>
      </c>
      <c r="O261" s="40">
        <f t="shared" si="14"/>
        <v>45087</v>
      </c>
      <c r="P261" s="41">
        <f t="shared" si="13"/>
        <v>45112</v>
      </c>
      <c r="Q261" s="71" t="s">
        <v>639</v>
      </c>
      <c r="R261" s="64" t="s">
        <v>112</v>
      </c>
      <c r="S261" s="65" t="s">
        <v>71</v>
      </c>
    </row>
    <row r="262" spans="1:19">
      <c r="A262" t="s">
        <v>424</v>
      </c>
      <c r="B262" s="21">
        <v>45092</v>
      </c>
      <c r="C262" s="52" t="s">
        <v>390</v>
      </c>
      <c r="D262" s="6">
        <v>3</v>
      </c>
      <c r="H262" t="s">
        <v>39</v>
      </c>
      <c r="K262" s="24"/>
      <c r="L262" s="24"/>
      <c r="M262" s="7">
        <v>24</v>
      </c>
      <c r="N262" s="39">
        <v>24</v>
      </c>
      <c r="O262" s="40">
        <f t="shared" si="14"/>
        <v>45069</v>
      </c>
      <c r="P262" s="41">
        <f t="shared" si="13"/>
        <v>45094</v>
      </c>
      <c r="Q262" s="70" t="s">
        <v>631</v>
      </c>
      <c r="R262" s="64" t="s">
        <v>207</v>
      </c>
      <c r="S262" s="65" t="s">
        <v>57</v>
      </c>
    </row>
    <row r="263" spans="1:19">
      <c r="A263" t="s">
        <v>425</v>
      </c>
      <c r="B263" s="21">
        <v>45092</v>
      </c>
      <c r="C263" s="52" t="s">
        <v>390</v>
      </c>
      <c r="D263" s="6">
        <v>4</v>
      </c>
      <c r="H263">
        <v>35</v>
      </c>
      <c r="I263">
        <v>34</v>
      </c>
      <c r="J263" s="7">
        <v>34</v>
      </c>
      <c r="K263" s="24">
        <v>21</v>
      </c>
      <c r="L263" s="24">
        <v>20</v>
      </c>
      <c r="M263" s="7">
        <v>20</v>
      </c>
      <c r="N263" s="39">
        <f t="shared" si="12"/>
        <v>20</v>
      </c>
      <c r="O263" s="40">
        <f t="shared" si="14"/>
        <v>45073</v>
      </c>
      <c r="P263" s="41">
        <f t="shared" si="13"/>
        <v>45098</v>
      </c>
      <c r="Q263" s="70" t="s">
        <v>625</v>
      </c>
      <c r="R263" s="64" t="s">
        <v>426</v>
      </c>
      <c r="S263" s="65" t="s">
        <v>67</v>
      </c>
    </row>
    <row r="264" spans="1:19">
      <c r="A264" t="s">
        <v>427</v>
      </c>
      <c r="B264" s="21">
        <v>45092</v>
      </c>
      <c r="C264" s="52" t="s">
        <v>390</v>
      </c>
      <c r="D264" s="6">
        <v>3</v>
      </c>
      <c r="E264">
        <v>15</v>
      </c>
      <c r="F264">
        <v>15</v>
      </c>
      <c r="G264" s="7">
        <v>15</v>
      </c>
      <c r="K264" s="24">
        <v>1</v>
      </c>
      <c r="L264" s="24">
        <v>1</v>
      </c>
      <c r="M264" s="7">
        <v>1</v>
      </c>
      <c r="N264" s="39">
        <f t="shared" si="12"/>
        <v>1</v>
      </c>
      <c r="O264" s="40">
        <f t="shared" si="14"/>
        <v>45092</v>
      </c>
      <c r="P264" s="41">
        <f t="shared" si="13"/>
        <v>45117</v>
      </c>
      <c r="Q264" s="71" t="s">
        <v>639</v>
      </c>
      <c r="R264" s="64" t="s">
        <v>300</v>
      </c>
      <c r="S264" s="65" t="s">
        <v>71</v>
      </c>
    </row>
    <row r="265" spans="1:19">
      <c r="A265" t="s">
        <v>428</v>
      </c>
      <c r="B265" s="21">
        <v>45092</v>
      </c>
      <c r="C265" s="52" t="s">
        <v>390</v>
      </c>
      <c r="D265" s="6">
        <v>5</v>
      </c>
      <c r="H265">
        <v>33</v>
      </c>
      <c r="I265">
        <v>32</v>
      </c>
      <c r="J265" s="7">
        <v>30</v>
      </c>
      <c r="K265" s="24">
        <v>20</v>
      </c>
      <c r="L265" s="24">
        <v>19</v>
      </c>
      <c r="M265" s="7">
        <v>19</v>
      </c>
      <c r="N265" s="39">
        <f t="shared" si="12"/>
        <v>19</v>
      </c>
      <c r="O265" s="40">
        <f t="shared" si="14"/>
        <v>45074</v>
      </c>
      <c r="P265" s="41">
        <f t="shared" si="13"/>
        <v>45099</v>
      </c>
      <c r="Q265" s="70"/>
      <c r="R265" s="64" t="s">
        <v>429</v>
      </c>
      <c r="S265" s="65" t="s">
        <v>71</v>
      </c>
    </row>
    <row r="266" spans="1:19">
      <c r="A266" t="s">
        <v>430</v>
      </c>
      <c r="B266" s="21">
        <v>45091</v>
      </c>
      <c r="C266" s="31" t="s">
        <v>431</v>
      </c>
      <c r="D266" s="6">
        <v>5</v>
      </c>
      <c r="H266">
        <v>32</v>
      </c>
      <c r="I266">
        <v>32</v>
      </c>
      <c r="J266" s="7">
        <v>32</v>
      </c>
      <c r="K266" s="24">
        <v>19</v>
      </c>
      <c r="L266" s="24">
        <v>19</v>
      </c>
      <c r="M266" s="7">
        <v>19</v>
      </c>
      <c r="N266" s="39">
        <f t="shared" si="12"/>
        <v>19</v>
      </c>
      <c r="O266" s="40">
        <f t="shared" si="14"/>
        <v>45073</v>
      </c>
      <c r="P266" s="41">
        <f t="shared" si="13"/>
        <v>45098</v>
      </c>
      <c r="Q266" s="71" t="s">
        <v>639</v>
      </c>
      <c r="R266" s="64" t="s">
        <v>88</v>
      </c>
      <c r="S266" s="65" t="s">
        <v>57</v>
      </c>
    </row>
    <row r="267" spans="1:19">
      <c r="A267" t="s">
        <v>432</v>
      </c>
      <c r="B267" s="21">
        <v>45091</v>
      </c>
      <c r="C267" s="31" t="s">
        <v>431</v>
      </c>
      <c r="D267" s="6">
        <v>5</v>
      </c>
      <c r="H267">
        <v>34</v>
      </c>
      <c r="I267">
        <v>34</v>
      </c>
      <c r="J267" s="7">
        <v>33</v>
      </c>
      <c r="K267" s="24">
        <v>20</v>
      </c>
      <c r="L267" s="24">
        <v>20</v>
      </c>
      <c r="M267" s="7">
        <v>20</v>
      </c>
      <c r="N267" s="39">
        <f t="shared" si="12"/>
        <v>20</v>
      </c>
      <c r="O267" s="40">
        <f t="shared" si="14"/>
        <v>45072</v>
      </c>
      <c r="P267" s="41">
        <f t="shared" si="13"/>
        <v>45097</v>
      </c>
      <c r="Q267" s="70" t="s">
        <v>631</v>
      </c>
      <c r="R267" s="64" t="s">
        <v>207</v>
      </c>
      <c r="S267" s="65" t="s">
        <v>57</v>
      </c>
    </row>
    <row r="268" spans="1:19">
      <c r="A268" t="s">
        <v>433</v>
      </c>
      <c r="B268" s="21">
        <v>45091</v>
      </c>
      <c r="C268" s="31" t="s">
        <v>431</v>
      </c>
      <c r="D268" s="6">
        <v>4</v>
      </c>
      <c r="E268">
        <v>90</v>
      </c>
      <c r="F268" t="s">
        <v>42</v>
      </c>
      <c r="G268" s="7">
        <v>90</v>
      </c>
      <c r="K268" s="24">
        <v>10</v>
      </c>
      <c r="L268" s="24">
        <v>11</v>
      </c>
      <c r="M268" s="7">
        <v>10</v>
      </c>
      <c r="N268" s="39">
        <f t="shared" si="12"/>
        <v>10</v>
      </c>
      <c r="O268" s="40">
        <f t="shared" si="14"/>
        <v>45082</v>
      </c>
      <c r="P268" s="41">
        <f t="shared" si="13"/>
        <v>45107</v>
      </c>
      <c r="Q268" s="70"/>
      <c r="R268" s="64" t="s">
        <v>434</v>
      </c>
      <c r="S268" s="65" t="s">
        <v>57</v>
      </c>
    </row>
    <row r="269" spans="1:19">
      <c r="A269" t="s">
        <v>435</v>
      </c>
      <c r="B269" s="21">
        <v>45091</v>
      </c>
      <c r="C269" s="31" t="s">
        <v>431</v>
      </c>
      <c r="D269" s="6">
        <v>4</v>
      </c>
      <c r="H269">
        <v>36</v>
      </c>
      <c r="I269">
        <v>34</v>
      </c>
      <c r="J269" s="7">
        <v>37</v>
      </c>
      <c r="K269" s="24">
        <v>21</v>
      </c>
      <c r="L269" s="24">
        <v>20</v>
      </c>
      <c r="M269" s="7">
        <v>22</v>
      </c>
      <c r="N269" s="39">
        <f t="shared" si="12"/>
        <v>21</v>
      </c>
      <c r="O269" s="40">
        <f t="shared" si="14"/>
        <v>45071</v>
      </c>
      <c r="P269" s="41">
        <f t="shared" si="13"/>
        <v>45096</v>
      </c>
      <c r="Q269" s="71" t="s">
        <v>639</v>
      </c>
      <c r="R269" s="64" t="s">
        <v>434</v>
      </c>
      <c r="S269" s="65" t="s">
        <v>57</v>
      </c>
    </row>
    <row r="270" spans="1:19">
      <c r="A270" t="s">
        <v>436</v>
      </c>
      <c r="B270" s="21">
        <v>45091</v>
      </c>
      <c r="C270" s="31" t="s">
        <v>431</v>
      </c>
      <c r="D270" s="6">
        <v>4</v>
      </c>
      <c r="H270">
        <v>30</v>
      </c>
      <c r="I270">
        <v>34</v>
      </c>
      <c r="J270" s="7">
        <v>33</v>
      </c>
      <c r="K270" s="24">
        <v>19</v>
      </c>
      <c r="L270" s="24">
        <v>20</v>
      </c>
      <c r="M270" s="7">
        <v>20</v>
      </c>
      <c r="N270" s="39">
        <f t="shared" si="12"/>
        <v>20</v>
      </c>
      <c r="O270" s="40">
        <f t="shared" si="14"/>
        <v>45072</v>
      </c>
      <c r="P270" s="41">
        <f t="shared" si="13"/>
        <v>45097</v>
      </c>
      <c r="Q270" s="70" t="s">
        <v>661</v>
      </c>
      <c r="R270" s="64" t="s">
        <v>434</v>
      </c>
      <c r="S270" s="65" t="s">
        <v>57</v>
      </c>
    </row>
    <row r="271" spans="1:19">
      <c r="A271" t="s">
        <v>437</v>
      </c>
      <c r="B271" s="21">
        <v>45091</v>
      </c>
      <c r="C271" s="31" t="s">
        <v>431</v>
      </c>
      <c r="D271" s="6">
        <v>6</v>
      </c>
      <c r="H271">
        <v>32</v>
      </c>
      <c r="I271">
        <v>33</v>
      </c>
      <c r="J271" s="7">
        <v>32</v>
      </c>
      <c r="K271" s="24">
        <v>19</v>
      </c>
      <c r="L271" s="24">
        <v>20</v>
      </c>
      <c r="M271" s="7">
        <v>19</v>
      </c>
      <c r="N271" s="39">
        <f t="shared" si="12"/>
        <v>19</v>
      </c>
      <c r="O271" s="40">
        <f t="shared" si="14"/>
        <v>45073</v>
      </c>
      <c r="P271" s="41">
        <f t="shared" si="13"/>
        <v>45098</v>
      </c>
      <c r="Q271" s="71" t="s">
        <v>639</v>
      </c>
      <c r="R271" s="64" t="s">
        <v>56</v>
      </c>
      <c r="S271" s="65" t="s">
        <v>71</v>
      </c>
    </row>
    <row r="272" spans="1:19">
      <c r="A272" t="s">
        <v>438</v>
      </c>
      <c r="B272" s="21">
        <v>45091</v>
      </c>
      <c r="C272" s="31" t="s">
        <v>431</v>
      </c>
      <c r="D272" s="6">
        <v>5</v>
      </c>
      <c r="H272">
        <v>40</v>
      </c>
      <c r="I272">
        <v>36</v>
      </c>
      <c r="J272" s="7">
        <v>39</v>
      </c>
      <c r="K272" s="24">
        <v>22</v>
      </c>
      <c r="L272" s="24">
        <v>21</v>
      </c>
      <c r="M272" s="7">
        <v>22</v>
      </c>
      <c r="N272" s="39">
        <f t="shared" si="12"/>
        <v>22</v>
      </c>
      <c r="O272" s="40">
        <f t="shared" si="14"/>
        <v>45070</v>
      </c>
      <c r="P272" s="41">
        <f t="shared" si="13"/>
        <v>45095</v>
      </c>
      <c r="Q272" s="70" t="s">
        <v>640</v>
      </c>
      <c r="R272" s="64" t="s">
        <v>439</v>
      </c>
      <c r="S272" s="65" t="s">
        <v>71</v>
      </c>
    </row>
    <row r="273" spans="1:19">
      <c r="A273" t="s">
        <v>440</v>
      </c>
      <c r="B273" s="21">
        <v>45091</v>
      </c>
      <c r="C273" s="31" t="s">
        <v>431</v>
      </c>
      <c r="D273" s="6">
        <v>4</v>
      </c>
      <c r="H273">
        <v>31</v>
      </c>
      <c r="I273">
        <v>32</v>
      </c>
      <c r="J273" s="7">
        <v>32</v>
      </c>
      <c r="K273" s="24">
        <v>19</v>
      </c>
      <c r="L273" s="24">
        <v>19</v>
      </c>
      <c r="M273" s="7">
        <v>19</v>
      </c>
      <c r="N273" s="39">
        <f t="shared" si="12"/>
        <v>19</v>
      </c>
      <c r="O273" s="40">
        <f t="shared" si="14"/>
        <v>45073</v>
      </c>
      <c r="P273" s="41">
        <f t="shared" si="13"/>
        <v>45098</v>
      </c>
      <c r="Q273" s="70"/>
      <c r="R273" s="64" t="s">
        <v>434</v>
      </c>
      <c r="S273" s="65" t="s">
        <v>57</v>
      </c>
    </row>
    <row r="274" spans="1:19">
      <c r="A274" t="s">
        <v>441</v>
      </c>
      <c r="B274" s="21">
        <v>45091</v>
      </c>
      <c r="C274" s="31" t="s">
        <v>431</v>
      </c>
      <c r="D274" s="6">
        <v>2</v>
      </c>
      <c r="H274">
        <v>30</v>
      </c>
      <c r="I274">
        <v>32</v>
      </c>
      <c r="K274" s="24">
        <v>19</v>
      </c>
      <c r="L274" s="24">
        <v>19</v>
      </c>
      <c r="N274" s="39">
        <f>ROUND((K274+L274)/2,0)</f>
        <v>19</v>
      </c>
      <c r="O274" s="40">
        <f t="shared" si="14"/>
        <v>45073</v>
      </c>
      <c r="P274" s="41">
        <f t="shared" si="13"/>
        <v>45098</v>
      </c>
      <c r="Q274" s="71" t="s">
        <v>664</v>
      </c>
      <c r="R274" s="64" t="s">
        <v>434</v>
      </c>
      <c r="S274" s="65" t="s">
        <v>57</v>
      </c>
    </row>
    <row r="275" spans="1:19">
      <c r="A275" t="s">
        <v>442</v>
      </c>
      <c r="B275" s="21">
        <v>45091</v>
      </c>
      <c r="C275" s="31" t="s">
        <v>431</v>
      </c>
      <c r="D275" s="6">
        <v>5</v>
      </c>
      <c r="H275">
        <v>35</v>
      </c>
      <c r="I275">
        <v>33</v>
      </c>
      <c r="J275" s="7">
        <v>36</v>
      </c>
      <c r="K275" s="24">
        <v>21</v>
      </c>
      <c r="L275" s="24">
        <v>20</v>
      </c>
      <c r="M275" s="7">
        <v>21</v>
      </c>
      <c r="N275" s="39">
        <f t="shared" si="12"/>
        <v>21</v>
      </c>
      <c r="O275" s="40">
        <f t="shared" si="14"/>
        <v>45071</v>
      </c>
      <c r="P275" s="41">
        <f t="shared" si="13"/>
        <v>45096</v>
      </c>
      <c r="Q275" s="70" t="s">
        <v>631</v>
      </c>
      <c r="R275" s="64" t="s">
        <v>141</v>
      </c>
      <c r="S275" s="65" t="s">
        <v>57</v>
      </c>
    </row>
    <row r="276" spans="1:19">
      <c r="A276" t="s">
        <v>443</v>
      </c>
      <c r="B276" s="21">
        <v>45091</v>
      </c>
      <c r="C276" s="31" t="s">
        <v>431</v>
      </c>
      <c r="D276" s="6">
        <v>5</v>
      </c>
      <c r="H276">
        <v>28</v>
      </c>
      <c r="I276">
        <v>30</v>
      </c>
      <c r="J276" s="7">
        <v>26</v>
      </c>
      <c r="K276" s="24">
        <v>18</v>
      </c>
      <c r="L276" s="24">
        <v>19</v>
      </c>
      <c r="M276" s="7">
        <v>17</v>
      </c>
      <c r="N276" s="39">
        <f t="shared" si="12"/>
        <v>18</v>
      </c>
      <c r="O276" s="40">
        <f t="shared" si="14"/>
        <v>45074</v>
      </c>
      <c r="P276" s="41">
        <f t="shared" si="13"/>
        <v>45099</v>
      </c>
      <c r="Q276" s="70"/>
      <c r="R276" s="64" t="s">
        <v>141</v>
      </c>
      <c r="S276" s="65" t="s">
        <v>57</v>
      </c>
    </row>
    <row r="277" spans="1:19">
      <c r="A277" t="s">
        <v>444</v>
      </c>
      <c r="B277" s="21">
        <v>45091</v>
      </c>
      <c r="C277" s="31" t="s">
        <v>431</v>
      </c>
      <c r="D277" s="6">
        <v>5</v>
      </c>
      <c r="E277">
        <v>75</v>
      </c>
      <c r="F277">
        <v>90</v>
      </c>
      <c r="G277" s="7">
        <v>90</v>
      </c>
      <c r="K277" s="24">
        <v>8</v>
      </c>
      <c r="L277" s="24">
        <v>10</v>
      </c>
      <c r="M277" s="7">
        <v>10</v>
      </c>
      <c r="N277" s="39">
        <f t="shared" si="12"/>
        <v>9</v>
      </c>
      <c r="O277" s="40">
        <f t="shared" si="14"/>
        <v>45083</v>
      </c>
      <c r="P277" s="41">
        <f t="shared" si="13"/>
        <v>45108</v>
      </c>
      <c r="Q277" s="70"/>
      <c r="R277" s="64" t="s">
        <v>445</v>
      </c>
      <c r="S277" s="65" t="s">
        <v>57</v>
      </c>
    </row>
    <row r="278" spans="1:19">
      <c r="A278" t="s">
        <v>446</v>
      </c>
      <c r="B278" s="21">
        <v>45091</v>
      </c>
      <c r="C278" s="31" t="s">
        <v>431</v>
      </c>
      <c r="D278" s="6">
        <v>5</v>
      </c>
      <c r="H278" t="s">
        <v>39</v>
      </c>
      <c r="I278" t="s">
        <v>39</v>
      </c>
      <c r="K278" s="24"/>
      <c r="L278" s="24">
        <v>24</v>
      </c>
      <c r="N278" s="39">
        <v>24</v>
      </c>
      <c r="O278" s="40">
        <f t="shared" si="14"/>
        <v>45068</v>
      </c>
      <c r="P278" s="41">
        <f t="shared" si="13"/>
        <v>45093</v>
      </c>
      <c r="Q278" s="70" t="s">
        <v>640</v>
      </c>
      <c r="R278" s="64" t="s">
        <v>60</v>
      </c>
      <c r="S278" s="65" t="s">
        <v>57</v>
      </c>
    </row>
    <row r="279" spans="1:19">
      <c r="A279" t="s">
        <v>447</v>
      </c>
      <c r="B279" s="21">
        <v>45091</v>
      </c>
      <c r="C279" s="31" t="s">
        <v>431</v>
      </c>
      <c r="D279" s="6">
        <v>5</v>
      </c>
      <c r="H279">
        <v>28</v>
      </c>
      <c r="I279">
        <v>34</v>
      </c>
      <c r="J279" s="7">
        <v>31</v>
      </c>
      <c r="K279" s="24">
        <v>18</v>
      </c>
      <c r="L279" s="24">
        <v>20</v>
      </c>
      <c r="M279" s="7">
        <v>19</v>
      </c>
      <c r="N279" s="39">
        <f t="shared" si="12"/>
        <v>19</v>
      </c>
      <c r="O279" s="40">
        <f t="shared" si="14"/>
        <v>45073</v>
      </c>
      <c r="P279" s="41">
        <f t="shared" si="13"/>
        <v>45098</v>
      </c>
      <c r="Q279" s="70" t="s">
        <v>665</v>
      </c>
      <c r="R279" s="64" t="s">
        <v>56</v>
      </c>
      <c r="S279" s="65" t="s">
        <v>57</v>
      </c>
    </row>
    <row r="280" spans="1:19">
      <c r="A280" t="s">
        <v>448</v>
      </c>
      <c r="B280" s="21">
        <v>45091</v>
      </c>
      <c r="C280" s="31" t="s">
        <v>431</v>
      </c>
      <c r="D280" s="6">
        <v>4</v>
      </c>
      <c r="H280">
        <v>35</v>
      </c>
      <c r="I280">
        <v>35</v>
      </c>
      <c r="J280" s="7">
        <v>33</v>
      </c>
      <c r="K280" s="24">
        <v>21</v>
      </c>
      <c r="L280" s="24">
        <v>21</v>
      </c>
      <c r="M280" s="7">
        <v>20</v>
      </c>
      <c r="N280" s="39">
        <f t="shared" si="12"/>
        <v>21</v>
      </c>
      <c r="O280" s="40">
        <f t="shared" si="14"/>
        <v>45071</v>
      </c>
      <c r="P280" s="41">
        <f t="shared" si="13"/>
        <v>45096</v>
      </c>
      <c r="Q280" s="70" t="s">
        <v>625</v>
      </c>
      <c r="R280" s="64" t="s">
        <v>300</v>
      </c>
      <c r="S280" s="65" t="s">
        <v>67</v>
      </c>
    </row>
    <row r="281" spans="1:19">
      <c r="A281" t="s">
        <v>449</v>
      </c>
      <c r="B281" s="21">
        <v>45091</v>
      </c>
      <c r="C281" s="31" t="s">
        <v>431</v>
      </c>
      <c r="D281" s="6">
        <v>4</v>
      </c>
      <c r="H281">
        <v>33</v>
      </c>
      <c r="I281">
        <v>37</v>
      </c>
      <c r="J281" s="7">
        <v>36</v>
      </c>
      <c r="K281" s="24">
        <v>20</v>
      </c>
      <c r="L281" s="24">
        <v>22</v>
      </c>
      <c r="M281" s="7">
        <v>21</v>
      </c>
      <c r="N281" s="39">
        <f t="shared" si="12"/>
        <v>21</v>
      </c>
      <c r="O281" s="40">
        <f t="shared" si="14"/>
        <v>45071</v>
      </c>
      <c r="P281" s="41">
        <f t="shared" si="13"/>
        <v>45096</v>
      </c>
      <c r="Q281" s="70" t="s">
        <v>640</v>
      </c>
      <c r="R281" s="64" t="s">
        <v>450</v>
      </c>
      <c r="S281" s="65" t="s">
        <v>57</v>
      </c>
    </row>
    <row r="282" spans="1:19">
      <c r="A282" t="s">
        <v>451</v>
      </c>
      <c r="B282" s="21">
        <v>45091</v>
      </c>
      <c r="C282" s="31" t="s">
        <v>431</v>
      </c>
      <c r="D282" s="6">
        <v>4</v>
      </c>
      <c r="H282">
        <v>40</v>
      </c>
      <c r="I282">
        <v>42</v>
      </c>
      <c r="J282" s="7">
        <v>42</v>
      </c>
      <c r="K282" s="24">
        <v>22</v>
      </c>
      <c r="L282" s="24">
        <v>23</v>
      </c>
      <c r="M282" s="7">
        <v>23</v>
      </c>
      <c r="N282" s="39">
        <f t="shared" si="12"/>
        <v>23</v>
      </c>
      <c r="O282" s="40">
        <f t="shared" si="14"/>
        <v>45069</v>
      </c>
      <c r="P282" s="41">
        <f t="shared" si="13"/>
        <v>45094</v>
      </c>
      <c r="Q282" s="70" t="s">
        <v>640</v>
      </c>
      <c r="R282" s="64" t="s">
        <v>452</v>
      </c>
      <c r="S282" s="65" t="s">
        <v>57</v>
      </c>
    </row>
    <row r="283" spans="1:19">
      <c r="A283" t="s">
        <v>453</v>
      </c>
      <c r="B283" s="21">
        <v>45091</v>
      </c>
      <c r="C283" s="31" t="s">
        <v>431</v>
      </c>
      <c r="D283" s="6">
        <v>4</v>
      </c>
      <c r="H283">
        <v>30</v>
      </c>
      <c r="I283">
        <v>31</v>
      </c>
      <c r="J283" s="7">
        <v>29</v>
      </c>
      <c r="K283" s="24">
        <v>19</v>
      </c>
      <c r="L283" s="24">
        <v>19</v>
      </c>
      <c r="M283" s="7">
        <v>18</v>
      </c>
      <c r="N283" s="39">
        <f t="shared" si="12"/>
        <v>19</v>
      </c>
      <c r="O283" s="40">
        <f t="shared" si="14"/>
        <v>45073</v>
      </c>
      <c r="P283" s="41">
        <f t="shared" si="13"/>
        <v>45098</v>
      </c>
      <c r="Q283" s="70"/>
      <c r="R283" s="64" t="s">
        <v>56</v>
      </c>
      <c r="S283" s="65" t="s">
        <v>57</v>
      </c>
    </row>
    <row r="284" spans="1:19">
      <c r="A284" t="s">
        <v>454</v>
      </c>
      <c r="B284" s="21">
        <v>45091</v>
      </c>
      <c r="C284" s="31" t="s">
        <v>431</v>
      </c>
      <c r="D284" s="6">
        <v>6</v>
      </c>
      <c r="H284">
        <v>39</v>
      </c>
      <c r="I284">
        <v>37</v>
      </c>
      <c r="J284" s="7">
        <v>36</v>
      </c>
      <c r="K284" s="24">
        <v>22</v>
      </c>
      <c r="L284" s="24">
        <v>22</v>
      </c>
      <c r="M284" s="7">
        <v>21</v>
      </c>
      <c r="N284" s="39">
        <f t="shared" si="12"/>
        <v>22</v>
      </c>
      <c r="O284" s="40">
        <f t="shared" si="14"/>
        <v>45070</v>
      </c>
      <c r="P284" s="41">
        <f t="shared" si="13"/>
        <v>45095</v>
      </c>
      <c r="Q284" s="70" t="s">
        <v>640</v>
      </c>
      <c r="R284" s="64" t="s">
        <v>88</v>
      </c>
      <c r="S284" s="65" t="s">
        <v>67</v>
      </c>
    </row>
    <row r="285" spans="1:19">
      <c r="A285" t="s">
        <v>455</v>
      </c>
      <c r="B285" s="21">
        <v>45091</v>
      </c>
      <c r="C285" s="31" t="s">
        <v>431</v>
      </c>
      <c r="D285" s="6">
        <v>4</v>
      </c>
      <c r="H285">
        <v>36</v>
      </c>
      <c r="I285">
        <v>40</v>
      </c>
      <c r="J285" s="7">
        <v>39</v>
      </c>
      <c r="K285" s="24">
        <v>21</v>
      </c>
      <c r="L285" s="24">
        <v>22</v>
      </c>
      <c r="M285" s="7">
        <v>22</v>
      </c>
      <c r="N285" s="39">
        <f t="shared" si="12"/>
        <v>22</v>
      </c>
      <c r="O285" s="40">
        <f t="shared" si="14"/>
        <v>45070</v>
      </c>
      <c r="P285" s="41">
        <f t="shared" si="13"/>
        <v>45095</v>
      </c>
      <c r="Q285" s="70" t="s">
        <v>640</v>
      </c>
      <c r="R285" s="64" t="s">
        <v>88</v>
      </c>
      <c r="S285" s="65" t="s">
        <v>67</v>
      </c>
    </row>
    <row r="286" spans="1:19">
      <c r="A286" t="s">
        <v>456</v>
      </c>
      <c r="B286" s="21">
        <v>45091</v>
      </c>
      <c r="C286" s="31" t="s">
        <v>431</v>
      </c>
      <c r="D286" s="6">
        <v>3</v>
      </c>
      <c r="H286">
        <v>34</v>
      </c>
      <c r="I286">
        <v>33</v>
      </c>
      <c r="J286" s="7">
        <v>31</v>
      </c>
      <c r="K286" s="24">
        <v>20</v>
      </c>
      <c r="L286" s="24">
        <v>20</v>
      </c>
      <c r="M286" s="7">
        <v>19</v>
      </c>
      <c r="N286" s="39">
        <f t="shared" si="12"/>
        <v>20</v>
      </c>
      <c r="O286" s="40">
        <f t="shared" si="14"/>
        <v>45072</v>
      </c>
      <c r="P286" s="41">
        <f t="shared" si="13"/>
        <v>45097</v>
      </c>
      <c r="Q286" s="70" t="s">
        <v>640</v>
      </c>
      <c r="R286" s="64" t="s">
        <v>457</v>
      </c>
      <c r="S286" s="65" t="s">
        <v>71</v>
      </c>
    </row>
    <row r="287" spans="1:19">
      <c r="A287" t="s">
        <v>458</v>
      </c>
      <c r="B287" s="21">
        <v>45091</v>
      </c>
      <c r="C287" s="31" t="s">
        <v>431</v>
      </c>
      <c r="D287" s="6">
        <v>2</v>
      </c>
      <c r="H287">
        <v>27</v>
      </c>
      <c r="I287">
        <v>29</v>
      </c>
      <c r="K287" s="24">
        <v>17</v>
      </c>
      <c r="L287" s="24">
        <v>18</v>
      </c>
      <c r="N287" s="39">
        <f>ROUND((K287+L287)/2,0)</f>
        <v>18</v>
      </c>
      <c r="O287" s="40">
        <f t="shared" si="14"/>
        <v>45074</v>
      </c>
      <c r="P287" s="41">
        <f t="shared" si="13"/>
        <v>45099</v>
      </c>
      <c r="Q287" s="70"/>
      <c r="R287" s="64" t="s">
        <v>112</v>
      </c>
      <c r="S287" s="65" t="s">
        <v>57</v>
      </c>
    </row>
    <row r="288" spans="1:19">
      <c r="A288" t="s">
        <v>459</v>
      </c>
      <c r="B288" s="21">
        <v>45091</v>
      </c>
      <c r="C288" s="31" t="s">
        <v>431</v>
      </c>
      <c r="D288" s="6">
        <v>3</v>
      </c>
      <c r="H288">
        <v>28</v>
      </c>
      <c r="I288">
        <v>30</v>
      </c>
      <c r="J288" s="7">
        <v>31</v>
      </c>
      <c r="K288" s="24">
        <v>18</v>
      </c>
      <c r="L288" s="24">
        <v>19</v>
      </c>
      <c r="M288" s="7">
        <v>19</v>
      </c>
      <c r="N288" s="39">
        <f t="shared" si="12"/>
        <v>19</v>
      </c>
      <c r="O288" s="40">
        <f t="shared" si="14"/>
        <v>45073</v>
      </c>
      <c r="P288" s="41">
        <f t="shared" si="13"/>
        <v>45098</v>
      </c>
      <c r="Q288" s="70" t="s">
        <v>640</v>
      </c>
      <c r="R288" s="64" t="s">
        <v>460</v>
      </c>
      <c r="S288" s="65" t="s">
        <v>57</v>
      </c>
    </row>
    <row r="289" spans="1:19">
      <c r="A289" t="s">
        <v>461</v>
      </c>
      <c r="B289" s="21">
        <v>45091</v>
      </c>
      <c r="C289" s="31" t="s">
        <v>431</v>
      </c>
      <c r="D289" s="6">
        <v>4</v>
      </c>
      <c r="H289">
        <v>35</v>
      </c>
      <c r="I289">
        <v>34</v>
      </c>
      <c r="J289" s="7">
        <v>31</v>
      </c>
      <c r="K289" s="24">
        <v>21</v>
      </c>
      <c r="L289" s="24">
        <v>20</v>
      </c>
      <c r="M289" s="7">
        <v>19</v>
      </c>
      <c r="N289" s="39">
        <f t="shared" si="12"/>
        <v>20</v>
      </c>
      <c r="O289" s="40">
        <f t="shared" si="14"/>
        <v>45072</v>
      </c>
      <c r="P289" s="41">
        <f t="shared" si="13"/>
        <v>45097</v>
      </c>
      <c r="Q289" s="70" t="s">
        <v>640</v>
      </c>
      <c r="R289" s="64" t="s">
        <v>462</v>
      </c>
      <c r="S289" s="65" t="s">
        <v>57</v>
      </c>
    </row>
    <row r="290" spans="1:19">
      <c r="A290" t="s">
        <v>463</v>
      </c>
      <c r="B290" s="21">
        <v>45091</v>
      </c>
      <c r="C290" s="31" t="s">
        <v>431</v>
      </c>
      <c r="D290" s="6">
        <v>4</v>
      </c>
      <c r="H290">
        <v>40</v>
      </c>
      <c r="I290">
        <v>38</v>
      </c>
      <c r="J290" s="7">
        <v>37</v>
      </c>
      <c r="K290" s="24">
        <v>22</v>
      </c>
      <c r="L290" s="24">
        <v>22</v>
      </c>
      <c r="M290" s="7">
        <v>22</v>
      </c>
      <c r="N290" s="39">
        <f t="shared" si="12"/>
        <v>22</v>
      </c>
      <c r="O290" s="40">
        <f t="shared" si="14"/>
        <v>45070</v>
      </c>
      <c r="P290" s="41">
        <f t="shared" si="13"/>
        <v>45095</v>
      </c>
      <c r="Q290" s="70" t="s">
        <v>640</v>
      </c>
      <c r="R290" s="64" t="s">
        <v>56</v>
      </c>
      <c r="S290" s="65" t="s">
        <v>67</v>
      </c>
    </row>
    <row r="291" spans="1:19">
      <c r="A291" t="s">
        <v>464</v>
      </c>
      <c r="B291" s="21">
        <v>45091</v>
      </c>
      <c r="C291" s="31" t="s">
        <v>431</v>
      </c>
      <c r="D291" s="6">
        <v>3</v>
      </c>
      <c r="H291">
        <v>38</v>
      </c>
      <c r="I291">
        <v>37</v>
      </c>
      <c r="J291" s="7">
        <v>32</v>
      </c>
      <c r="K291" s="24">
        <v>22</v>
      </c>
      <c r="L291" s="24">
        <v>22</v>
      </c>
      <c r="M291" s="7">
        <v>19</v>
      </c>
      <c r="N291" s="39">
        <f t="shared" si="12"/>
        <v>21</v>
      </c>
      <c r="O291" s="40">
        <f t="shared" si="14"/>
        <v>45071</v>
      </c>
      <c r="P291" s="41">
        <f t="shared" si="13"/>
        <v>45096</v>
      </c>
      <c r="Q291" s="71" t="s">
        <v>663</v>
      </c>
      <c r="R291" s="64" t="s">
        <v>465</v>
      </c>
      <c r="S291" s="65" t="s">
        <v>67</v>
      </c>
    </row>
    <row r="292" spans="1:19">
      <c r="A292" t="s">
        <v>466</v>
      </c>
      <c r="B292" s="21">
        <v>45091</v>
      </c>
      <c r="C292" s="31" t="s">
        <v>431</v>
      </c>
      <c r="D292" s="6">
        <v>2</v>
      </c>
      <c r="H292">
        <v>35</v>
      </c>
      <c r="I292">
        <v>33</v>
      </c>
      <c r="K292" s="24">
        <v>21</v>
      </c>
      <c r="L292" s="24">
        <v>20</v>
      </c>
      <c r="N292" s="39">
        <f>ROUND((K292+L292)/2,0)</f>
        <v>21</v>
      </c>
      <c r="O292" s="40">
        <f t="shared" si="14"/>
        <v>45071</v>
      </c>
      <c r="P292" s="41">
        <f t="shared" si="13"/>
        <v>45096</v>
      </c>
      <c r="Q292" s="70" t="s">
        <v>666</v>
      </c>
      <c r="R292" s="64" t="s">
        <v>66</v>
      </c>
      <c r="S292" s="65" t="s">
        <v>71</v>
      </c>
    </row>
    <row r="293" spans="1:19">
      <c r="A293" t="s">
        <v>467</v>
      </c>
      <c r="B293" s="21">
        <v>45091</v>
      </c>
      <c r="C293" s="31" t="s">
        <v>431</v>
      </c>
      <c r="D293" s="6">
        <v>2</v>
      </c>
      <c r="H293">
        <v>35</v>
      </c>
      <c r="I293">
        <v>42</v>
      </c>
      <c r="K293" s="24">
        <v>21</v>
      </c>
      <c r="L293" s="24">
        <v>23</v>
      </c>
      <c r="N293" s="39">
        <f>ROUND((K293+L293)/2,0)</f>
        <v>22</v>
      </c>
      <c r="O293" s="40">
        <f t="shared" si="14"/>
        <v>45070</v>
      </c>
      <c r="P293" s="41">
        <f t="shared" si="13"/>
        <v>45095</v>
      </c>
      <c r="Q293" s="71" t="s">
        <v>663</v>
      </c>
      <c r="R293" s="64" t="s">
        <v>121</v>
      </c>
      <c r="S293" s="65" t="s">
        <v>57</v>
      </c>
    </row>
    <row r="294" spans="1:19">
      <c r="A294" t="s">
        <v>468</v>
      </c>
      <c r="B294" s="21">
        <v>45091</v>
      </c>
      <c r="C294" s="31" t="s">
        <v>431</v>
      </c>
      <c r="D294" s="6">
        <v>2</v>
      </c>
      <c r="H294">
        <v>46</v>
      </c>
      <c r="I294">
        <v>37</v>
      </c>
      <c r="K294" s="24">
        <v>23</v>
      </c>
      <c r="L294" s="24">
        <v>22</v>
      </c>
      <c r="N294" s="39">
        <f>ROUND((K294+L294)/2,0)</f>
        <v>23</v>
      </c>
      <c r="O294" s="40">
        <f t="shared" si="14"/>
        <v>45069</v>
      </c>
      <c r="P294" s="41">
        <f t="shared" si="13"/>
        <v>45094</v>
      </c>
      <c r="Q294" s="71" t="s">
        <v>663</v>
      </c>
      <c r="R294" s="64" t="s">
        <v>66</v>
      </c>
      <c r="S294" s="65" t="s">
        <v>67</v>
      </c>
    </row>
    <row r="295" spans="1:19">
      <c r="A295" t="s">
        <v>469</v>
      </c>
      <c r="B295" s="21">
        <v>45091</v>
      </c>
      <c r="C295" s="31" t="s">
        <v>431</v>
      </c>
      <c r="D295" s="6">
        <v>3</v>
      </c>
      <c r="H295">
        <v>26</v>
      </c>
      <c r="I295">
        <v>28</v>
      </c>
      <c r="J295" s="7">
        <v>27</v>
      </c>
      <c r="K295" s="24">
        <v>17</v>
      </c>
      <c r="L295" s="24">
        <v>18</v>
      </c>
      <c r="M295" s="7">
        <v>17</v>
      </c>
      <c r="N295" s="39">
        <f t="shared" si="12"/>
        <v>17</v>
      </c>
      <c r="O295" s="40">
        <f t="shared" si="14"/>
        <v>45075</v>
      </c>
      <c r="P295" s="41">
        <f t="shared" si="13"/>
        <v>45100</v>
      </c>
      <c r="Q295" s="70"/>
      <c r="R295" s="64" t="s">
        <v>112</v>
      </c>
      <c r="S295" s="65" t="s">
        <v>57</v>
      </c>
    </row>
    <row r="296" spans="1:19">
      <c r="A296" t="s">
        <v>470</v>
      </c>
      <c r="B296" s="21">
        <v>45091</v>
      </c>
      <c r="C296" s="31" t="s">
        <v>431</v>
      </c>
      <c r="D296" s="6">
        <v>4</v>
      </c>
      <c r="E296">
        <v>90</v>
      </c>
      <c r="F296">
        <v>90</v>
      </c>
      <c r="G296" s="7">
        <v>90</v>
      </c>
      <c r="K296" s="24">
        <v>10</v>
      </c>
      <c r="L296" s="24">
        <v>10</v>
      </c>
      <c r="M296" s="7">
        <v>10</v>
      </c>
      <c r="N296" s="39">
        <f t="shared" ref="N296:N365" si="15">ROUND((K296+L296+M296)/3,0)</f>
        <v>10</v>
      </c>
      <c r="O296" s="40">
        <f t="shared" si="14"/>
        <v>45082</v>
      </c>
      <c r="P296" s="41">
        <f t="shared" ref="P296:P365" si="16">O296+25</f>
        <v>45107</v>
      </c>
      <c r="Q296" s="70"/>
      <c r="R296" s="64" t="s">
        <v>73</v>
      </c>
      <c r="S296" s="65" t="s">
        <v>57</v>
      </c>
    </row>
    <row r="297" spans="1:19">
      <c r="A297" t="s">
        <v>471</v>
      </c>
      <c r="B297" s="21">
        <v>45091</v>
      </c>
      <c r="C297" s="31" t="s">
        <v>431</v>
      </c>
      <c r="D297" s="6">
        <v>4</v>
      </c>
      <c r="H297">
        <v>38</v>
      </c>
      <c r="I297">
        <v>33</v>
      </c>
      <c r="J297" s="7">
        <v>31</v>
      </c>
      <c r="K297" s="24">
        <v>22</v>
      </c>
      <c r="L297" s="24">
        <v>20</v>
      </c>
      <c r="M297" s="7">
        <v>19</v>
      </c>
      <c r="N297" s="39">
        <f t="shared" si="15"/>
        <v>20</v>
      </c>
      <c r="O297" s="40">
        <f t="shared" ref="O297:O366" si="17">B297-N297+1</f>
        <v>45072</v>
      </c>
      <c r="P297" s="41">
        <f t="shared" si="16"/>
        <v>45097</v>
      </c>
      <c r="Q297" s="70" t="s">
        <v>631</v>
      </c>
      <c r="R297" s="64" t="s">
        <v>73</v>
      </c>
      <c r="S297" s="65" t="s">
        <v>71</v>
      </c>
    </row>
    <row r="298" spans="1:19">
      <c r="A298" t="s">
        <v>472</v>
      </c>
      <c r="B298" s="21">
        <v>45091</v>
      </c>
      <c r="C298" s="31" t="s">
        <v>431</v>
      </c>
      <c r="D298" s="6">
        <v>4</v>
      </c>
      <c r="H298">
        <v>28</v>
      </c>
      <c r="I298">
        <v>30</v>
      </c>
      <c r="J298" s="7">
        <v>33</v>
      </c>
      <c r="K298" s="24">
        <v>18</v>
      </c>
      <c r="L298" s="24">
        <v>19</v>
      </c>
      <c r="M298" s="7">
        <v>20</v>
      </c>
      <c r="N298" s="39">
        <f t="shared" si="15"/>
        <v>19</v>
      </c>
      <c r="O298" s="40">
        <f t="shared" si="17"/>
        <v>45073</v>
      </c>
      <c r="P298" s="41">
        <f t="shared" si="16"/>
        <v>45098</v>
      </c>
      <c r="Q298" s="70" t="s">
        <v>624</v>
      </c>
      <c r="R298" s="64" t="s">
        <v>473</v>
      </c>
      <c r="S298" s="65" t="s">
        <v>57</v>
      </c>
    </row>
    <row r="299" spans="1:19">
      <c r="A299" t="s">
        <v>474</v>
      </c>
      <c r="B299" s="21">
        <v>45091</v>
      </c>
      <c r="C299" s="31" t="s">
        <v>431</v>
      </c>
      <c r="D299" s="6">
        <v>4</v>
      </c>
      <c r="E299" t="s">
        <v>42</v>
      </c>
      <c r="F299">
        <v>90</v>
      </c>
      <c r="G299" s="7">
        <v>90</v>
      </c>
      <c r="K299" s="24">
        <v>11</v>
      </c>
      <c r="L299" s="24">
        <v>10</v>
      </c>
      <c r="M299" s="7">
        <v>10</v>
      </c>
      <c r="N299" s="39">
        <f t="shared" si="15"/>
        <v>10</v>
      </c>
      <c r="O299" s="40">
        <f t="shared" si="17"/>
        <v>45082</v>
      </c>
      <c r="P299" s="41">
        <f t="shared" si="16"/>
        <v>45107</v>
      </c>
      <c r="Q299" s="70"/>
      <c r="R299" s="64" t="s">
        <v>112</v>
      </c>
      <c r="S299" s="65" t="s">
        <v>57</v>
      </c>
    </row>
    <row r="300" spans="1:19">
      <c r="A300" t="s">
        <v>475</v>
      </c>
      <c r="B300" s="21">
        <v>45091</v>
      </c>
      <c r="C300" s="31" t="s">
        <v>431</v>
      </c>
      <c r="D300" s="6">
        <v>5</v>
      </c>
      <c r="H300">
        <v>32</v>
      </c>
      <c r="I300">
        <v>33</v>
      </c>
      <c r="J300" s="7">
        <v>35</v>
      </c>
      <c r="K300" s="24">
        <v>19</v>
      </c>
      <c r="L300" s="24">
        <v>20</v>
      </c>
      <c r="M300" s="7">
        <v>21</v>
      </c>
      <c r="N300" s="39">
        <f t="shared" si="15"/>
        <v>20</v>
      </c>
      <c r="O300" s="40">
        <f t="shared" si="17"/>
        <v>45072</v>
      </c>
      <c r="P300" s="41">
        <f t="shared" si="16"/>
        <v>45097</v>
      </c>
      <c r="Q300" s="70" t="s">
        <v>640</v>
      </c>
      <c r="R300" s="64" t="s">
        <v>112</v>
      </c>
      <c r="S300" s="65" t="s">
        <v>57</v>
      </c>
    </row>
    <row r="301" spans="1:26">
      <c r="A301" t="s">
        <v>476</v>
      </c>
      <c r="B301" s="21">
        <v>45091</v>
      </c>
      <c r="C301" s="31" t="s">
        <v>431</v>
      </c>
      <c r="D301" s="6">
        <v>4</v>
      </c>
      <c r="H301">
        <v>38</v>
      </c>
      <c r="I301">
        <v>36</v>
      </c>
      <c r="J301" s="7">
        <v>32</v>
      </c>
      <c r="K301" s="24">
        <v>22</v>
      </c>
      <c r="L301" s="24">
        <v>21</v>
      </c>
      <c r="M301" s="7">
        <v>19</v>
      </c>
      <c r="N301" s="39">
        <f t="shared" si="15"/>
        <v>21</v>
      </c>
      <c r="O301" s="40">
        <f t="shared" si="17"/>
        <v>45071</v>
      </c>
      <c r="P301" s="41">
        <f t="shared" si="16"/>
        <v>45096</v>
      </c>
      <c r="Q301" s="70" t="s">
        <v>625</v>
      </c>
      <c r="R301" s="64" t="s">
        <v>112</v>
      </c>
      <c r="S301" s="65" t="s">
        <v>57</v>
      </c>
      <c r="T301">
        <v>1</v>
      </c>
      <c r="U301">
        <v>2</v>
      </c>
      <c r="V301">
        <v>3</v>
      </c>
      <c r="W301">
        <v>4</v>
      </c>
      <c r="X301">
        <v>5</v>
      </c>
      <c r="Y301">
        <v>6</v>
      </c>
      <c r="Z301">
        <v>7</v>
      </c>
    </row>
    <row r="302" spans="1:26">
      <c r="A302" t="s">
        <v>477</v>
      </c>
      <c r="B302" s="21">
        <v>45091</v>
      </c>
      <c r="C302" s="31" t="s">
        <v>431</v>
      </c>
      <c r="D302" s="6">
        <v>7</v>
      </c>
      <c r="H302">
        <v>28</v>
      </c>
      <c r="I302">
        <v>34</v>
      </c>
      <c r="J302" s="7">
        <v>34</v>
      </c>
      <c r="K302" s="24">
        <v>18</v>
      </c>
      <c r="L302" s="24">
        <v>20</v>
      </c>
      <c r="M302" s="7">
        <v>20</v>
      </c>
      <c r="N302" s="39">
        <f t="shared" si="15"/>
        <v>19</v>
      </c>
      <c r="O302" s="40">
        <f t="shared" si="17"/>
        <v>45073</v>
      </c>
      <c r="P302" s="41">
        <f t="shared" si="16"/>
        <v>45098</v>
      </c>
      <c r="Q302" s="70" t="s">
        <v>625</v>
      </c>
      <c r="R302" s="64" t="s">
        <v>112</v>
      </c>
      <c r="S302" s="65" t="s">
        <v>67</v>
      </c>
      <c r="T302" t="s">
        <v>685</v>
      </c>
      <c r="U302" t="s">
        <v>686</v>
      </c>
      <c r="V302" t="s">
        <v>532</v>
      </c>
      <c r="W302" t="s">
        <v>88</v>
      </c>
      <c r="X302" t="s">
        <v>687</v>
      </c>
      <c r="Y302" t="s">
        <v>688</v>
      </c>
      <c r="Z302" t="s">
        <v>689</v>
      </c>
    </row>
    <row r="303" spans="1:26">
      <c r="A303" t="s">
        <v>478</v>
      </c>
      <c r="B303" s="21">
        <v>45091</v>
      </c>
      <c r="C303" s="31" t="s">
        <v>431</v>
      </c>
      <c r="D303" s="6">
        <v>3</v>
      </c>
      <c r="H303">
        <v>32</v>
      </c>
      <c r="I303">
        <v>35</v>
      </c>
      <c r="J303" s="7">
        <v>32</v>
      </c>
      <c r="K303" s="24">
        <v>19</v>
      </c>
      <c r="L303" s="24">
        <v>21</v>
      </c>
      <c r="M303" s="7">
        <v>19</v>
      </c>
      <c r="N303" s="39">
        <f t="shared" si="15"/>
        <v>20</v>
      </c>
      <c r="O303" s="40">
        <f t="shared" si="17"/>
        <v>45072</v>
      </c>
      <c r="P303" s="41">
        <f t="shared" si="16"/>
        <v>45097</v>
      </c>
      <c r="Q303" s="70" t="s">
        <v>631</v>
      </c>
      <c r="R303" s="64" t="s">
        <v>56</v>
      </c>
      <c r="S303" s="65" t="s">
        <v>57</v>
      </c>
      <c r="T303" t="s">
        <v>690</v>
      </c>
      <c r="U303" t="s">
        <v>691</v>
      </c>
      <c r="V303" t="s">
        <v>692</v>
      </c>
      <c r="W303" t="s">
        <v>693</v>
      </c>
      <c r="X303" t="s">
        <v>694</v>
      </c>
      <c r="Y303" t="s">
        <v>695</v>
      </c>
      <c r="Z303" t="s">
        <v>696</v>
      </c>
    </row>
    <row r="304" spans="1:19">
      <c r="A304" t="s">
        <v>479</v>
      </c>
      <c r="B304" s="21">
        <v>45091</v>
      </c>
      <c r="C304" s="31" t="s">
        <v>431</v>
      </c>
      <c r="D304" s="6">
        <v>4</v>
      </c>
      <c r="H304">
        <v>36</v>
      </c>
      <c r="I304">
        <v>40</v>
      </c>
      <c r="J304" s="7">
        <v>40</v>
      </c>
      <c r="K304" s="24">
        <v>21</v>
      </c>
      <c r="L304" s="24">
        <v>22</v>
      </c>
      <c r="M304" s="7">
        <v>22</v>
      </c>
      <c r="N304" s="39">
        <f t="shared" si="15"/>
        <v>22</v>
      </c>
      <c r="O304" s="40">
        <f t="shared" si="17"/>
        <v>45070</v>
      </c>
      <c r="P304" s="41">
        <f t="shared" si="16"/>
        <v>45095</v>
      </c>
      <c r="Q304" s="70" t="s">
        <v>631</v>
      </c>
      <c r="R304" s="64" t="s">
        <v>480</v>
      </c>
      <c r="S304" s="65" t="s">
        <v>57</v>
      </c>
    </row>
    <row r="305" spans="1:19">
      <c r="A305" t="s">
        <v>481</v>
      </c>
      <c r="B305" s="21">
        <v>45091</v>
      </c>
      <c r="C305" s="31" t="s">
        <v>431</v>
      </c>
      <c r="D305" s="6">
        <v>5</v>
      </c>
      <c r="H305">
        <v>35</v>
      </c>
      <c r="I305">
        <v>38</v>
      </c>
      <c r="J305" s="7">
        <v>36</v>
      </c>
      <c r="K305" s="24">
        <v>21</v>
      </c>
      <c r="L305" s="24">
        <v>22</v>
      </c>
      <c r="M305" s="7">
        <v>21</v>
      </c>
      <c r="N305" s="39">
        <f t="shared" si="15"/>
        <v>21</v>
      </c>
      <c r="O305" s="40">
        <f t="shared" si="17"/>
        <v>45071</v>
      </c>
      <c r="P305" s="41">
        <f t="shared" si="16"/>
        <v>45096</v>
      </c>
      <c r="Q305" s="70" t="s">
        <v>624</v>
      </c>
      <c r="R305" s="64" t="s">
        <v>450</v>
      </c>
      <c r="S305" s="65" t="s">
        <v>71</v>
      </c>
    </row>
    <row r="306" spans="1:19">
      <c r="A306" t="s">
        <v>482</v>
      </c>
      <c r="B306" s="21">
        <v>45091</v>
      </c>
      <c r="C306" s="31" t="s">
        <v>431</v>
      </c>
      <c r="D306" s="6">
        <v>4</v>
      </c>
      <c r="H306">
        <v>39</v>
      </c>
      <c r="I306">
        <v>42</v>
      </c>
      <c r="J306" s="7">
        <v>42</v>
      </c>
      <c r="K306" s="24">
        <v>22</v>
      </c>
      <c r="L306" s="24">
        <v>23</v>
      </c>
      <c r="M306" s="7">
        <v>23</v>
      </c>
      <c r="N306" s="39">
        <f t="shared" si="15"/>
        <v>23</v>
      </c>
      <c r="O306" s="40">
        <f t="shared" si="17"/>
        <v>45069</v>
      </c>
      <c r="P306" s="41">
        <f t="shared" si="16"/>
        <v>45094</v>
      </c>
      <c r="Q306" s="70" t="s">
        <v>624</v>
      </c>
      <c r="R306" s="64" t="s">
        <v>130</v>
      </c>
      <c r="S306" s="65" t="s">
        <v>57</v>
      </c>
    </row>
    <row r="307" spans="1:19">
      <c r="A307" t="s">
        <v>483</v>
      </c>
      <c r="B307" s="21">
        <v>45091</v>
      </c>
      <c r="C307" s="31" t="s">
        <v>431</v>
      </c>
      <c r="D307" s="6">
        <v>1</v>
      </c>
      <c r="H307">
        <v>34</v>
      </c>
      <c r="K307" s="24">
        <v>20</v>
      </c>
      <c r="L307" s="24"/>
      <c r="N307" s="39">
        <v>20</v>
      </c>
      <c r="O307" s="40">
        <f t="shared" si="17"/>
        <v>45072</v>
      </c>
      <c r="P307" s="41">
        <f t="shared" si="16"/>
        <v>45097</v>
      </c>
      <c r="Q307" s="70" t="s">
        <v>640</v>
      </c>
      <c r="R307" s="64" t="s">
        <v>88</v>
      </c>
      <c r="S307" s="65" t="s">
        <v>67</v>
      </c>
    </row>
    <row r="308" spans="1:19">
      <c r="A308" t="s">
        <v>484</v>
      </c>
      <c r="B308" s="21">
        <v>45091</v>
      </c>
      <c r="C308" s="31" t="s">
        <v>431</v>
      </c>
      <c r="D308" s="6">
        <v>3</v>
      </c>
      <c r="E308">
        <v>90</v>
      </c>
      <c r="F308">
        <v>90</v>
      </c>
      <c r="G308" s="7">
        <v>90</v>
      </c>
      <c r="K308" s="24">
        <v>10</v>
      </c>
      <c r="L308" s="24">
        <v>10</v>
      </c>
      <c r="M308" s="7">
        <v>10</v>
      </c>
      <c r="N308" s="39">
        <f t="shared" si="15"/>
        <v>10</v>
      </c>
      <c r="O308" s="40">
        <f t="shared" si="17"/>
        <v>45082</v>
      </c>
      <c r="P308" s="41">
        <f t="shared" si="16"/>
        <v>45107</v>
      </c>
      <c r="Q308" s="99" t="s">
        <v>658</v>
      </c>
      <c r="R308" s="64" t="s">
        <v>88</v>
      </c>
      <c r="S308" s="65" t="s">
        <v>67</v>
      </c>
    </row>
    <row r="309" spans="1:19">
      <c r="A309" t="s">
        <v>485</v>
      </c>
      <c r="B309" s="21">
        <v>45091</v>
      </c>
      <c r="C309" s="31" t="s">
        <v>431</v>
      </c>
      <c r="D309" s="6">
        <v>2</v>
      </c>
      <c r="E309">
        <v>75</v>
      </c>
      <c r="F309">
        <v>75</v>
      </c>
      <c r="G309" s="7">
        <v>75</v>
      </c>
      <c r="K309" s="24">
        <v>8</v>
      </c>
      <c r="L309" s="24">
        <v>8</v>
      </c>
      <c r="M309" s="7">
        <v>8</v>
      </c>
      <c r="N309" s="39">
        <f t="shared" si="15"/>
        <v>8</v>
      </c>
      <c r="O309" s="40">
        <f t="shared" si="17"/>
        <v>45084</v>
      </c>
      <c r="P309" s="41">
        <f t="shared" si="16"/>
        <v>45109</v>
      </c>
      <c r="Q309" s="70"/>
      <c r="R309" s="64" t="s">
        <v>205</v>
      </c>
      <c r="S309" s="65" t="s">
        <v>71</v>
      </c>
    </row>
    <row r="310" spans="1:19">
      <c r="A310" t="s">
        <v>486</v>
      </c>
      <c r="B310" s="21">
        <v>45091</v>
      </c>
      <c r="C310" s="31" t="s">
        <v>431</v>
      </c>
      <c r="D310" s="6">
        <v>5</v>
      </c>
      <c r="H310">
        <v>39</v>
      </c>
      <c r="I310">
        <v>40</v>
      </c>
      <c r="J310" s="7">
        <v>41</v>
      </c>
      <c r="K310" s="24">
        <v>22</v>
      </c>
      <c r="L310" s="24">
        <v>22</v>
      </c>
      <c r="M310" s="7">
        <v>23</v>
      </c>
      <c r="N310" s="39">
        <f t="shared" si="15"/>
        <v>22</v>
      </c>
      <c r="O310" s="40">
        <f t="shared" si="17"/>
        <v>45070</v>
      </c>
      <c r="P310" s="41">
        <f t="shared" si="16"/>
        <v>45095</v>
      </c>
      <c r="Q310" s="70" t="s">
        <v>624</v>
      </c>
      <c r="R310" s="64" t="s">
        <v>205</v>
      </c>
      <c r="S310" s="65" t="s">
        <v>67</v>
      </c>
    </row>
    <row r="311" spans="1:19">
      <c r="A311" t="s">
        <v>487</v>
      </c>
      <c r="B311" s="21">
        <v>45091</v>
      </c>
      <c r="C311" s="31" t="s">
        <v>431</v>
      </c>
      <c r="D311" s="6">
        <v>4</v>
      </c>
      <c r="H311" t="s">
        <v>39</v>
      </c>
      <c r="K311" s="24"/>
      <c r="L311" s="24"/>
      <c r="M311" s="7">
        <v>24</v>
      </c>
      <c r="N311" s="39">
        <v>24</v>
      </c>
      <c r="O311" s="40">
        <f t="shared" si="17"/>
        <v>45068</v>
      </c>
      <c r="P311" s="41">
        <f t="shared" si="16"/>
        <v>45093</v>
      </c>
      <c r="Q311" s="70" t="s">
        <v>631</v>
      </c>
      <c r="R311" s="64" t="s">
        <v>73</v>
      </c>
      <c r="S311" s="65" t="s">
        <v>57</v>
      </c>
    </row>
    <row r="312" spans="1:19">
      <c r="A312" t="s">
        <v>488</v>
      </c>
      <c r="B312" s="21">
        <v>45091</v>
      </c>
      <c r="C312" s="52" t="s">
        <v>489</v>
      </c>
      <c r="D312" s="6">
        <v>6</v>
      </c>
      <c r="H312">
        <v>29</v>
      </c>
      <c r="I312">
        <v>31</v>
      </c>
      <c r="J312" s="7">
        <v>32</v>
      </c>
      <c r="K312" s="24">
        <v>18</v>
      </c>
      <c r="L312" s="24">
        <v>19</v>
      </c>
      <c r="M312" s="7">
        <v>19</v>
      </c>
      <c r="N312" s="39">
        <f t="shared" si="15"/>
        <v>19</v>
      </c>
      <c r="O312" s="40">
        <f t="shared" si="17"/>
        <v>45073</v>
      </c>
      <c r="P312" s="41">
        <f t="shared" si="16"/>
        <v>45098</v>
      </c>
      <c r="Q312" s="70" t="s">
        <v>635</v>
      </c>
      <c r="R312" s="64" t="s">
        <v>64</v>
      </c>
      <c r="S312" s="65" t="s">
        <v>71</v>
      </c>
    </row>
    <row r="313" spans="1:19">
      <c r="A313" t="s">
        <v>490</v>
      </c>
      <c r="B313" s="21">
        <v>45091</v>
      </c>
      <c r="C313" s="52" t="s">
        <v>489</v>
      </c>
      <c r="D313" s="6">
        <v>3</v>
      </c>
      <c r="E313" t="s">
        <v>42</v>
      </c>
      <c r="F313">
        <v>90</v>
      </c>
      <c r="G313" s="7">
        <v>90</v>
      </c>
      <c r="K313" s="24">
        <v>11</v>
      </c>
      <c r="L313" s="24">
        <v>10</v>
      </c>
      <c r="M313" s="7">
        <v>10</v>
      </c>
      <c r="N313" s="39">
        <f t="shared" si="15"/>
        <v>10</v>
      </c>
      <c r="O313" s="40">
        <f t="shared" si="17"/>
        <v>45082</v>
      </c>
      <c r="P313" s="41">
        <f t="shared" si="16"/>
        <v>45107</v>
      </c>
      <c r="Q313" s="70"/>
      <c r="R313" s="64" t="s">
        <v>491</v>
      </c>
      <c r="S313" s="65" t="s">
        <v>57</v>
      </c>
    </row>
    <row r="314" ht="28.8" spans="1:19">
      <c r="A314" t="s">
        <v>492</v>
      </c>
      <c r="B314" s="21">
        <v>45091</v>
      </c>
      <c r="C314" s="52" t="s">
        <v>489</v>
      </c>
      <c r="D314" s="6">
        <v>5</v>
      </c>
      <c r="E314" t="s">
        <v>42</v>
      </c>
      <c r="F314" t="s">
        <v>42</v>
      </c>
      <c r="J314" s="7">
        <v>18</v>
      </c>
      <c r="K314" s="24">
        <v>11</v>
      </c>
      <c r="L314" s="24">
        <v>11</v>
      </c>
      <c r="M314" s="7">
        <v>14</v>
      </c>
      <c r="N314" s="39">
        <f t="shared" si="15"/>
        <v>12</v>
      </c>
      <c r="O314" s="40">
        <f t="shared" si="17"/>
        <v>45080</v>
      </c>
      <c r="P314" s="41">
        <f t="shared" si="16"/>
        <v>45105</v>
      </c>
      <c r="Q314" s="79" t="s">
        <v>633</v>
      </c>
      <c r="R314" s="81" t="s">
        <v>493</v>
      </c>
      <c r="S314" s="65" t="s">
        <v>67</v>
      </c>
    </row>
    <row r="315" spans="1:19">
      <c r="A315" t="s">
        <v>494</v>
      </c>
      <c r="B315" s="21">
        <v>45091</v>
      </c>
      <c r="C315" s="52" t="s">
        <v>489</v>
      </c>
      <c r="D315" s="6">
        <v>5</v>
      </c>
      <c r="E315" t="s">
        <v>42</v>
      </c>
      <c r="F315" t="s">
        <v>42</v>
      </c>
      <c r="J315" s="7">
        <v>15</v>
      </c>
      <c r="K315" s="24">
        <v>11</v>
      </c>
      <c r="L315" s="24">
        <v>11</v>
      </c>
      <c r="M315" s="7">
        <v>13</v>
      </c>
      <c r="N315" s="39">
        <f t="shared" si="15"/>
        <v>12</v>
      </c>
      <c r="O315" s="40">
        <f t="shared" si="17"/>
        <v>45080</v>
      </c>
      <c r="P315" s="41">
        <f t="shared" si="16"/>
        <v>45105</v>
      </c>
      <c r="Q315" s="70"/>
      <c r="R315" s="64" t="s">
        <v>80</v>
      </c>
      <c r="S315" s="65" t="s">
        <v>67</v>
      </c>
    </row>
    <row r="316" spans="1:19">
      <c r="A316" t="s">
        <v>496</v>
      </c>
      <c r="B316" s="21">
        <v>45091</v>
      </c>
      <c r="C316" s="52" t="s">
        <v>489</v>
      </c>
      <c r="D316" s="6">
        <v>4</v>
      </c>
      <c r="E316">
        <v>0</v>
      </c>
      <c r="F316">
        <v>10</v>
      </c>
      <c r="G316" s="7">
        <v>30</v>
      </c>
      <c r="K316" s="24">
        <v>0</v>
      </c>
      <c r="L316" s="24">
        <v>1</v>
      </c>
      <c r="M316" s="7">
        <v>4</v>
      </c>
      <c r="N316" s="39">
        <f t="shared" si="15"/>
        <v>2</v>
      </c>
      <c r="O316" s="40">
        <f t="shared" si="17"/>
        <v>45090</v>
      </c>
      <c r="P316" s="41">
        <f t="shared" si="16"/>
        <v>45115</v>
      </c>
      <c r="Q316" s="71" t="s">
        <v>639</v>
      </c>
      <c r="R316" s="64" t="s">
        <v>112</v>
      </c>
      <c r="S316" s="65" t="s">
        <v>71</v>
      </c>
    </row>
    <row r="317" spans="1:19">
      <c r="A317" t="s">
        <v>497</v>
      </c>
      <c r="B317" s="21">
        <v>45091</v>
      </c>
      <c r="C317" s="52" t="s">
        <v>489</v>
      </c>
      <c r="D317" s="6">
        <v>4</v>
      </c>
      <c r="H317">
        <v>30</v>
      </c>
      <c r="I317">
        <v>29</v>
      </c>
      <c r="J317" s="7">
        <v>30</v>
      </c>
      <c r="K317" s="24">
        <v>19</v>
      </c>
      <c r="L317" s="24">
        <v>18</v>
      </c>
      <c r="M317" s="7">
        <v>19</v>
      </c>
      <c r="N317" s="39">
        <f t="shared" si="15"/>
        <v>19</v>
      </c>
      <c r="O317" s="40">
        <f t="shared" si="17"/>
        <v>45073</v>
      </c>
      <c r="P317" s="41">
        <f t="shared" si="16"/>
        <v>45098</v>
      </c>
      <c r="Q317" s="70" t="s">
        <v>631</v>
      </c>
      <c r="R317" s="64" t="s">
        <v>109</v>
      </c>
      <c r="S317" s="65" t="s">
        <v>67</v>
      </c>
    </row>
    <row r="318" spans="1:19">
      <c r="A318" t="s">
        <v>498</v>
      </c>
      <c r="B318" s="21">
        <v>45091</v>
      </c>
      <c r="C318" s="52" t="s">
        <v>489</v>
      </c>
      <c r="D318" s="6">
        <v>3</v>
      </c>
      <c r="H318">
        <v>28</v>
      </c>
      <c r="I318">
        <v>26</v>
      </c>
      <c r="J318" s="7">
        <v>29</v>
      </c>
      <c r="K318" s="24">
        <v>18</v>
      </c>
      <c r="L318" s="24">
        <v>17</v>
      </c>
      <c r="M318" s="7">
        <v>18</v>
      </c>
      <c r="N318" s="39">
        <f t="shared" si="15"/>
        <v>18</v>
      </c>
      <c r="O318" s="40">
        <f t="shared" si="17"/>
        <v>45074</v>
      </c>
      <c r="P318" s="41">
        <f t="shared" si="16"/>
        <v>45099</v>
      </c>
      <c r="Q318" s="70"/>
      <c r="R318" s="64" t="s">
        <v>184</v>
      </c>
      <c r="S318" s="65" t="s">
        <v>71</v>
      </c>
    </row>
    <row r="319" spans="1:19">
      <c r="A319" t="s">
        <v>499</v>
      </c>
      <c r="B319" s="21">
        <v>45091</v>
      </c>
      <c r="C319" s="52" t="s">
        <v>489</v>
      </c>
      <c r="D319" s="6">
        <v>4</v>
      </c>
      <c r="H319">
        <v>28</v>
      </c>
      <c r="I319">
        <v>29</v>
      </c>
      <c r="J319" s="7">
        <v>32</v>
      </c>
      <c r="K319" s="24">
        <v>18</v>
      </c>
      <c r="L319" s="24">
        <v>18</v>
      </c>
      <c r="M319" s="7">
        <v>19</v>
      </c>
      <c r="N319" s="39">
        <f t="shared" si="15"/>
        <v>18</v>
      </c>
      <c r="O319" s="40">
        <f t="shared" si="17"/>
        <v>45074</v>
      </c>
      <c r="P319" s="41">
        <f t="shared" si="16"/>
        <v>45099</v>
      </c>
      <c r="Q319" s="71" t="s">
        <v>639</v>
      </c>
      <c r="R319" s="64" t="s">
        <v>88</v>
      </c>
      <c r="S319" s="65" t="s">
        <v>67</v>
      </c>
    </row>
    <row r="320" spans="1:19">
      <c r="A320" t="s">
        <v>500</v>
      </c>
      <c r="B320" s="21">
        <v>45091</v>
      </c>
      <c r="C320" s="52" t="s">
        <v>489</v>
      </c>
      <c r="D320" s="6">
        <v>4</v>
      </c>
      <c r="H320">
        <v>32</v>
      </c>
      <c r="I320">
        <v>29</v>
      </c>
      <c r="J320" s="7">
        <v>32</v>
      </c>
      <c r="K320" s="24">
        <v>19</v>
      </c>
      <c r="L320" s="24">
        <v>18</v>
      </c>
      <c r="M320" s="7">
        <v>19</v>
      </c>
      <c r="N320" s="39">
        <f t="shared" si="15"/>
        <v>19</v>
      </c>
      <c r="O320" s="40">
        <f t="shared" si="17"/>
        <v>45073</v>
      </c>
      <c r="P320" s="41">
        <f t="shared" si="16"/>
        <v>45098</v>
      </c>
      <c r="Q320" s="71" t="s">
        <v>639</v>
      </c>
      <c r="R320" s="64" t="s">
        <v>66</v>
      </c>
      <c r="S320" s="65" t="s">
        <v>71</v>
      </c>
    </row>
    <row r="321" spans="1:19">
      <c r="A321" t="s">
        <v>501</v>
      </c>
      <c r="B321" s="21">
        <v>45091</v>
      </c>
      <c r="C321" s="52" t="s">
        <v>489</v>
      </c>
      <c r="D321" s="6">
        <v>4</v>
      </c>
      <c r="H321">
        <v>35</v>
      </c>
      <c r="I321">
        <v>36</v>
      </c>
      <c r="J321" s="7">
        <v>37</v>
      </c>
      <c r="K321" s="24">
        <v>21</v>
      </c>
      <c r="L321" s="24">
        <v>21</v>
      </c>
      <c r="M321" s="7">
        <v>22</v>
      </c>
      <c r="N321" s="39">
        <f t="shared" si="15"/>
        <v>21</v>
      </c>
      <c r="O321" s="40">
        <f t="shared" si="17"/>
        <v>45071</v>
      </c>
      <c r="P321" s="41">
        <f t="shared" si="16"/>
        <v>45096</v>
      </c>
      <c r="Q321" s="70"/>
      <c r="R321" s="64" t="s">
        <v>88</v>
      </c>
      <c r="S321" s="65" t="s">
        <v>67</v>
      </c>
    </row>
    <row r="322" spans="1:19">
      <c r="A322" t="s">
        <v>502</v>
      </c>
      <c r="B322" s="21">
        <v>45091</v>
      </c>
      <c r="C322" s="52" t="s">
        <v>489</v>
      </c>
      <c r="D322" s="6">
        <v>7</v>
      </c>
      <c r="H322">
        <v>36</v>
      </c>
      <c r="I322">
        <v>34</v>
      </c>
      <c r="J322" s="7">
        <v>34</v>
      </c>
      <c r="K322" s="24">
        <v>21</v>
      </c>
      <c r="L322" s="24">
        <v>20</v>
      </c>
      <c r="M322" s="7">
        <v>20</v>
      </c>
      <c r="N322" s="39">
        <f t="shared" si="15"/>
        <v>20</v>
      </c>
      <c r="O322" s="40">
        <f t="shared" si="17"/>
        <v>45072</v>
      </c>
      <c r="P322" s="41">
        <f t="shared" si="16"/>
        <v>45097</v>
      </c>
      <c r="Q322" s="70" t="s">
        <v>633</v>
      </c>
      <c r="R322" s="64" t="s">
        <v>73</v>
      </c>
      <c r="S322" s="65" t="s">
        <v>71</v>
      </c>
    </row>
    <row r="323" spans="1:19">
      <c r="A323" t="s">
        <v>503</v>
      </c>
      <c r="B323" s="21">
        <v>45091</v>
      </c>
      <c r="C323" s="52" t="s">
        <v>489</v>
      </c>
      <c r="D323" s="6">
        <v>4</v>
      </c>
      <c r="E323">
        <v>90</v>
      </c>
      <c r="F323">
        <v>90</v>
      </c>
      <c r="J323" s="7">
        <v>25</v>
      </c>
      <c r="K323" s="24">
        <v>10</v>
      </c>
      <c r="L323" s="24">
        <v>10</v>
      </c>
      <c r="M323" s="7">
        <v>16</v>
      </c>
      <c r="N323" s="39">
        <f t="shared" si="15"/>
        <v>12</v>
      </c>
      <c r="O323" s="40">
        <f t="shared" si="17"/>
        <v>45080</v>
      </c>
      <c r="P323" s="41">
        <f t="shared" si="16"/>
        <v>45105</v>
      </c>
      <c r="Q323" s="70"/>
      <c r="R323" s="64" t="s">
        <v>121</v>
      </c>
      <c r="S323" s="65" t="s">
        <v>71</v>
      </c>
    </row>
    <row r="324" spans="1:19">
      <c r="A324" t="s">
        <v>504</v>
      </c>
      <c r="B324" s="21">
        <v>45091</v>
      </c>
      <c r="C324" s="52" t="s">
        <v>489</v>
      </c>
      <c r="D324" s="6">
        <v>5</v>
      </c>
      <c r="H324">
        <v>24</v>
      </c>
      <c r="I324">
        <v>25</v>
      </c>
      <c r="J324" s="7">
        <v>28</v>
      </c>
      <c r="K324" s="24">
        <v>16</v>
      </c>
      <c r="L324" s="24">
        <v>16</v>
      </c>
      <c r="M324" s="7">
        <v>18</v>
      </c>
      <c r="N324" s="39">
        <f t="shared" si="15"/>
        <v>17</v>
      </c>
      <c r="O324" s="40">
        <f t="shared" si="17"/>
        <v>45075</v>
      </c>
      <c r="P324" s="41">
        <f t="shared" si="16"/>
        <v>45100</v>
      </c>
      <c r="Q324" s="70" t="s">
        <v>625</v>
      </c>
      <c r="R324" s="64" t="s">
        <v>73</v>
      </c>
      <c r="S324" s="65" t="s">
        <v>57</v>
      </c>
    </row>
    <row r="325" spans="1:19">
      <c r="A325" t="s">
        <v>505</v>
      </c>
      <c r="B325" s="21">
        <v>45091</v>
      </c>
      <c r="C325" s="52" t="s">
        <v>489</v>
      </c>
      <c r="D325" s="6">
        <v>2</v>
      </c>
      <c r="E325">
        <v>0</v>
      </c>
      <c r="F325">
        <v>0</v>
      </c>
      <c r="K325" s="24"/>
      <c r="L325" s="24">
        <v>0</v>
      </c>
      <c r="M325" s="7">
        <v>0</v>
      </c>
      <c r="N325" s="39">
        <f t="shared" si="15"/>
        <v>0</v>
      </c>
      <c r="O325" s="40">
        <f t="shared" si="17"/>
        <v>45092</v>
      </c>
      <c r="P325" s="41">
        <f t="shared" si="16"/>
        <v>45117</v>
      </c>
      <c r="Q325" s="70"/>
      <c r="R325" s="64" t="s">
        <v>73</v>
      </c>
      <c r="S325" s="65" t="s">
        <v>57</v>
      </c>
    </row>
    <row r="326" spans="1:19">
      <c r="A326" t="s">
        <v>508</v>
      </c>
      <c r="B326" s="21">
        <v>45091</v>
      </c>
      <c r="C326" s="52" t="s">
        <v>489</v>
      </c>
      <c r="D326" s="6">
        <v>9</v>
      </c>
      <c r="H326">
        <v>34</v>
      </c>
      <c r="I326">
        <v>38</v>
      </c>
      <c r="J326" s="7">
        <v>32</v>
      </c>
      <c r="K326" s="24">
        <v>20</v>
      </c>
      <c r="L326" s="24">
        <v>22</v>
      </c>
      <c r="M326" s="7">
        <v>19</v>
      </c>
      <c r="N326" s="39">
        <f t="shared" si="15"/>
        <v>20</v>
      </c>
      <c r="O326" s="40">
        <f t="shared" si="17"/>
        <v>45072</v>
      </c>
      <c r="P326" s="41">
        <f t="shared" si="16"/>
        <v>45097</v>
      </c>
      <c r="Q326" s="70" t="s">
        <v>624</v>
      </c>
      <c r="R326" s="64" t="s">
        <v>272</v>
      </c>
      <c r="S326" s="65" t="s">
        <v>57</v>
      </c>
    </row>
    <row r="327" spans="1:19">
      <c r="A327" t="s">
        <v>509</v>
      </c>
      <c r="B327" s="21">
        <v>45091</v>
      </c>
      <c r="C327" s="52" t="s">
        <v>489</v>
      </c>
      <c r="D327" s="6">
        <v>8</v>
      </c>
      <c r="H327">
        <v>32</v>
      </c>
      <c r="I327">
        <v>30</v>
      </c>
      <c r="J327" s="7">
        <v>33</v>
      </c>
      <c r="K327" s="24">
        <v>19</v>
      </c>
      <c r="L327" s="24">
        <v>19</v>
      </c>
      <c r="M327" s="7">
        <v>20</v>
      </c>
      <c r="N327" s="39">
        <f t="shared" si="15"/>
        <v>19</v>
      </c>
      <c r="O327" s="40">
        <f t="shared" si="17"/>
        <v>45073</v>
      </c>
      <c r="P327" s="41">
        <f t="shared" si="16"/>
        <v>45098</v>
      </c>
      <c r="Q327" s="70" t="s">
        <v>633</v>
      </c>
      <c r="R327" s="64" t="s">
        <v>272</v>
      </c>
      <c r="S327" s="65" t="s">
        <v>57</v>
      </c>
    </row>
    <row r="328" spans="1:19">
      <c r="A328" t="s">
        <v>510</v>
      </c>
      <c r="B328" s="21">
        <v>45091</v>
      </c>
      <c r="C328" s="52" t="s">
        <v>489</v>
      </c>
      <c r="D328" s="6">
        <v>5</v>
      </c>
      <c r="H328">
        <v>34</v>
      </c>
      <c r="I328">
        <v>31</v>
      </c>
      <c r="J328" s="7">
        <v>32</v>
      </c>
      <c r="K328" s="24">
        <v>20</v>
      </c>
      <c r="L328" s="24">
        <v>19</v>
      </c>
      <c r="M328" s="7">
        <v>19</v>
      </c>
      <c r="N328" s="39">
        <f t="shared" si="15"/>
        <v>19</v>
      </c>
      <c r="O328" s="40">
        <f t="shared" si="17"/>
        <v>45073</v>
      </c>
      <c r="P328" s="41">
        <f t="shared" si="16"/>
        <v>45098</v>
      </c>
      <c r="Q328" s="70" t="s">
        <v>633</v>
      </c>
      <c r="R328" s="64" t="s">
        <v>88</v>
      </c>
      <c r="S328" s="65" t="s">
        <v>71</v>
      </c>
    </row>
    <row r="329" spans="1:19">
      <c r="A329" t="s">
        <v>511</v>
      </c>
      <c r="B329" s="21">
        <v>45091</v>
      </c>
      <c r="C329" s="52" t="s">
        <v>489</v>
      </c>
      <c r="D329" s="6">
        <v>2</v>
      </c>
      <c r="E329">
        <v>60</v>
      </c>
      <c r="F329">
        <v>80</v>
      </c>
      <c r="K329" s="24">
        <v>7</v>
      </c>
      <c r="L329" s="24">
        <v>9</v>
      </c>
      <c r="N329" s="39">
        <f>ROUND((K329+L329)/2,0)</f>
        <v>8</v>
      </c>
      <c r="O329" s="40">
        <f t="shared" ref="O329:O336" si="18">B329-N329+1</f>
        <v>45084</v>
      </c>
      <c r="P329" s="41">
        <f t="shared" ref="P329:P336" si="19">O329+25</f>
        <v>45109</v>
      </c>
      <c r="Q329" s="71" t="s">
        <v>651</v>
      </c>
      <c r="R329" s="64" t="s">
        <v>88</v>
      </c>
      <c r="S329" s="65" t="s">
        <v>71</v>
      </c>
    </row>
    <row r="330" spans="1:19">
      <c r="A330" t="s">
        <v>512</v>
      </c>
      <c r="B330" s="21">
        <v>45091</v>
      </c>
      <c r="C330" s="52" t="s">
        <v>489</v>
      </c>
      <c r="D330" s="6">
        <v>4</v>
      </c>
      <c r="E330">
        <v>0</v>
      </c>
      <c r="F330">
        <v>0</v>
      </c>
      <c r="G330" s="7">
        <v>0</v>
      </c>
      <c r="K330" s="24">
        <v>0</v>
      </c>
      <c r="L330" s="24">
        <v>0</v>
      </c>
      <c r="M330" s="7">
        <v>0</v>
      </c>
      <c r="N330" s="39">
        <f t="shared" si="15"/>
        <v>0</v>
      </c>
      <c r="O330" s="40">
        <f t="shared" si="18"/>
        <v>45092</v>
      </c>
      <c r="P330" s="41">
        <f t="shared" si="19"/>
        <v>45117</v>
      </c>
      <c r="Q330" s="70"/>
      <c r="R330" s="64" t="s">
        <v>513</v>
      </c>
      <c r="S330" s="65" t="s">
        <v>71</v>
      </c>
    </row>
    <row r="331" spans="1:19">
      <c r="A331" t="s">
        <v>514</v>
      </c>
      <c r="B331" s="21">
        <v>45091</v>
      </c>
      <c r="C331" s="52" t="s">
        <v>489</v>
      </c>
      <c r="D331" s="6">
        <v>6</v>
      </c>
      <c r="H331">
        <v>38</v>
      </c>
      <c r="I331">
        <v>37</v>
      </c>
      <c r="J331" s="7">
        <v>38</v>
      </c>
      <c r="K331" s="24">
        <v>22</v>
      </c>
      <c r="L331" s="24">
        <v>22</v>
      </c>
      <c r="M331" s="7">
        <v>22</v>
      </c>
      <c r="N331" s="39">
        <f t="shared" si="15"/>
        <v>22</v>
      </c>
      <c r="O331" s="40">
        <f t="shared" si="18"/>
        <v>45070</v>
      </c>
      <c r="P331" s="41">
        <f t="shared" si="19"/>
        <v>45095</v>
      </c>
      <c r="Q331" s="70" t="s">
        <v>624</v>
      </c>
      <c r="R331" s="64" t="s">
        <v>515</v>
      </c>
      <c r="S331" s="65" t="s">
        <v>71</v>
      </c>
    </row>
    <row r="332" spans="1:19">
      <c r="A332" t="s">
        <v>516</v>
      </c>
      <c r="B332" s="21">
        <v>45091</v>
      </c>
      <c r="C332" s="52" t="s">
        <v>489</v>
      </c>
      <c r="D332" s="6">
        <v>5</v>
      </c>
      <c r="H332">
        <v>32</v>
      </c>
      <c r="I332">
        <v>32</v>
      </c>
      <c r="J332" s="7">
        <v>33</v>
      </c>
      <c r="K332" s="24">
        <v>19</v>
      </c>
      <c r="L332" s="24">
        <v>19</v>
      </c>
      <c r="M332" s="7">
        <v>20</v>
      </c>
      <c r="N332" s="39">
        <f t="shared" si="15"/>
        <v>19</v>
      </c>
      <c r="O332" s="40">
        <f t="shared" si="18"/>
        <v>45073</v>
      </c>
      <c r="P332" s="41">
        <f t="shared" si="19"/>
        <v>45098</v>
      </c>
      <c r="Q332" s="70" t="s">
        <v>624</v>
      </c>
      <c r="R332" s="64" t="s">
        <v>83</v>
      </c>
      <c r="S332" s="65" t="s">
        <v>57</v>
      </c>
    </row>
    <row r="333" spans="1:19">
      <c r="A333" t="s">
        <v>517</v>
      </c>
      <c r="B333" s="21">
        <v>45091</v>
      </c>
      <c r="C333" s="52" t="s">
        <v>489</v>
      </c>
      <c r="D333" s="6">
        <v>3</v>
      </c>
      <c r="H333">
        <v>30</v>
      </c>
      <c r="I333">
        <v>32</v>
      </c>
      <c r="J333" s="7">
        <v>33</v>
      </c>
      <c r="K333" s="24">
        <v>19</v>
      </c>
      <c r="L333" s="24">
        <v>19</v>
      </c>
      <c r="M333" s="7">
        <v>20</v>
      </c>
      <c r="N333" s="39">
        <f t="shared" si="15"/>
        <v>19</v>
      </c>
      <c r="O333" s="40">
        <f t="shared" si="18"/>
        <v>45073</v>
      </c>
      <c r="P333" s="41">
        <f t="shared" si="19"/>
        <v>45098</v>
      </c>
      <c r="Q333" s="70"/>
      <c r="R333" s="64" t="s">
        <v>109</v>
      </c>
      <c r="S333" s="65" t="s">
        <v>71</v>
      </c>
    </row>
    <row r="334" spans="1:19">
      <c r="A334" t="s">
        <v>518</v>
      </c>
      <c r="B334" s="21">
        <v>45091</v>
      </c>
      <c r="C334" s="52" t="s">
        <v>489</v>
      </c>
      <c r="D334" s="6">
        <v>5</v>
      </c>
      <c r="H334">
        <v>26</v>
      </c>
      <c r="I334">
        <v>22</v>
      </c>
      <c r="J334" s="7">
        <v>27</v>
      </c>
      <c r="K334" s="24">
        <v>17</v>
      </c>
      <c r="L334" s="24">
        <v>15</v>
      </c>
      <c r="M334" s="7">
        <v>17</v>
      </c>
      <c r="N334" s="39">
        <f t="shared" si="15"/>
        <v>16</v>
      </c>
      <c r="O334" s="40">
        <f t="shared" si="18"/>
        <v>45076</v>
      </c>
      <c r="P334" s="41">
        <f t="shared" si="19"/>
        <v>45101</v>
      </c>
      <c r="Q334" s="70"/>
      <c r="R334" s="64" t="s">
        <v>513</v>
      </c>
      <c r="S334" s="65" t="s">
        <v>71</v>
      </c>
    </row>
    <row r="335" spans="1:19">
      <c r="A335" t="s">
        <v>519</v>
      </c>
      <c r="B335" s="21">
        <v>45091</v>
      </c>
      <c r="C335" s="52" t="s">
        <v>489</v>
      </c>
      <c r="D335" s="6">
        <v>5</v>
      </c>
      <c r="E335">
        <v>90</v>
      </c>
      <c r="F335">
        <v>90</v>
      </c>
      <c r="G335" s="7">
        <v>90</v>
      </c>
      <c r="K335" s="24">
        <v>10</v>
      </c>
      <c r="L335" s="24">
        <v>10</v>
      </c>
      <c r="M335" s="7">
        <v>10</v>
      </c>
      <c r="N335" s="39">
        <f t="shared" si="15"/>
        <v>10</v>
      </c>
      <c r="O335" s="40">
        <f t="shared" si="18"/>
        <v>45082</v>
      </c>
      <c r="P335" s="41">
        <f t="shared" si="19"/>
        <v>45107</v>
      </c>
      <c r="Q335" s="70"/>
      <c r="R335" s="64" t="s">
        <v>88</v>
      </c>
      <c r="S335" s="65" t="s">
        <v>71</v>
      </c>
    </row>
    <row r="336" spans="1:19">
      <c r="A336" t="s">
        <v>520</v>
      </c>
      <c r="B336" s="21">
        <v>45091</v>
      </c>
      <c r="C336" s="52" t="s">
        <v>489</v>
      </c>
      <c r="D336" s="6">
        <v>5</v>
      </c>
      <c r="H336">
        <v>30</v>
      </c>
      <c r="I336">
        <v>33</v>
      </c>
      <c r="J336" s="7">
        <v>32</v>
      </c>
      <c r="K336" s="24">
        <v>19</v>
      </c>
      <c r="L336" s="24">
        <v>20</v>
      </c>
      <c r="M336" s="7">
        <v>19</v>
      </c>
      <c r="N336" s="39">
        <f t="shared" si="15"/>
        <v>19</v>
      </c>
      <c r="O336" s="40">
        <f t="shared" si="18"/>
        <v>45073</v>
      </c>
      <c r="P336" s="41">
        <f t="shared" si="19"/>
        <v>45098</v>
      </c>
      <c r="Q336" s="70" t="s">
        <v>633</v>
      </c>
      <c r="R336" s="64" t="s">
        <v>491</v>
      </c>
      <c r="S336" s="65" t="s">
        <v>67</v>
      </c>
    </row>
    <row r="337" spans="1:19">
      <c r="A337" t="s">
        <v>521</v>
      </c>
      <c r="B337" s="21">
        <v>45091</v>
      </c>
      <c r="C337" s="52" t="s">
        <v>489</v>
      </c>
      <c r="D337" s="6">
        <v>5</v>
      </c>
      <c r="E337" t="s">
        <v>39</v>
      </c>
      <c r="K337" s="24"/>
      <c r="L337" s="24"/>
      <c r="M337" s="7">
        <v>24</v>
      </c>
      <c r="N337" s="39">
        <v>24</v>
      </c>
      <c r="O337" s="40">
        <f t="shared" si="17"/>
        <v>45068</v>
      </c>
      <c r="P337" s="41">
        <f t="shared" si="16"/>
        <v>45093</v>
      </c>
      <c r="Q337" s="70" t="s">
        <v>625</v>
      </c>
      <c r="R337" s="64" t="s">
        <v>491</v>
      </c>
      <c r="S337" s="65" t="s">
        <v>71</v>
      </c>
    </row>
    <row r="338" spans="1:19">
      <c r="A338" t="s">
        <v>522</v>
      </c>
      <c r="B338" s="21">
        <v>45088</v>
      </c>
      <c r="C338" s="52" t="s">
        <v>523</v>
      </c>
      <c r="D338" s="6">
        <v>3</v>
      </c>
      <c r="H338">
        <v>29</v>
      </c>
      <c r="I338">
        <v>32</v>
      </c>
      <c r="J338" s="7">
        <v>31</v>
      </c>
      <c r="K338" s="24">
        <v>18</v>
      </c>
      <c r="L338" s="24">
        <v>19</v>
      </c>
      <c r="M338" s="7">
        <v>19</v>
      </c>
      <c r="N338" s="39">
        <f t="shared" si="15"/>
        <v>19</v>
      </c>
      <c r="O338" s="40">
        <f t="shared" si="17"/>
        <v>45070</v>
      </c>
      <c r="P338" s="41">
        <f t="shared" si="16"/>
        <v>45095</v>
      </c>
      <c r="Q338" s="70"/>
      <c r="R338" s="64" t="s">
        <v>64</v>
      </c>
      <c r="S338" s="65" t="s">
        <v>524</v>
      </c>
    </row>
    <row r="339" spans="1:19">
      <c r="A339" t="s">
        <v>525</v>
      </c>
      <c r="B339" s="21">
        <v>45088</v>
      </c>
      <c r="C339" s="52" t="s">
        <v>523</v>
      </c>
      <c r="D339" s="6">
        <v>4</v>
      </c>
      <c r="E339">
        <v>0</v>
      </c>
      <c r="F339">
        <v>0</v>
      </c>
      <c r="G339" s="7">
        <v>0</v>
      </c>
      <c r="K339" s="24">
        <v>0</v>
      </c>
      <c r="L339" s="24">
        <v>0</v>
      </c>
      <c r="M339" s="7">
        <v>0</v>
      </c>
      <c r="N339" s="39">
        <f t="shared" si="15"/>
        <v>0</v>
      </c>
      <c r="O339" s="40">
        <f t="shared" si="17"/>
        <v>45089</v>
      </c>
      <c r="P339" s="41">
        <f t="shared" si="16"/>
        <v>45114</v>
      </c>
      <c r="Q339" s="70"/>
      <c r="R339" s="64" t="s">
        <v>109</v>
      </c>
      <c r="S339" s="65" t="s">
        <v>57</v>
      </c>
    </row>
    <row r="340" spans="1:19">
      <c r="A340" t="s">
        <v>526</v>
      </c>
      <c r="B340" s="21">
        <v>45088</v>
      </c>
      <c r="C340" s="52" t="s">
        <v>523</v>
      </c>
      <c r="D340" s="6">
        <v>4</v>
      </c>
      <c r="H340" t="s">
        <v>39</v>
      </c>
      <c r="K340" s="24">
        <v>24</v>
      </c>
      <c r="L340" s="24"/>
      <c r="N340" s="39">
        <f t="shared" si="15"/>
        <v>8</v>
      </c>
      <c r="O340" s="40">
        <f t="shared" si="17"/>
        <v>45081</v>
      </c>
      <c r="P340" s="41">
        <f t="shared" si="16"/>
        <v>45106</v>
      </c>
      <c r="Q340" s="70"/>
      <c r="R340" s="64" t="s">
        <v>109</v>
      </c>
      <c r="S340" s="65" t="s">
        <v>71</v>
      </c>
    </row>
    <row r="341" spans="1:19">
      <c r="A341" t="s">
        <v>527</v>
      </c>
      <c r="B341" s="21">
        <v>45088</v>
      </c>
      <c r="C341" s="52" t="s">
        <v>523</v>
      </c>
      <c r="D341" s="6">
        <v>5</v>
      </c>
      <c r="H341">
        <v>25</v>
      </c>
      <c r="I341">
        <v>28</v>
      </c>
      <c r="J341" s="7">
        <v>29</v>
      </c>
      <c r="K341" s="24">
        <v>16</v>
      </c>
      <c r="L341" s="24">
        <v>18</v>
      </c>
      <c r="M341" s="7">
        <v>18</v>
      </c>
      <c r="N341" s="39">
        <f t="shared" si="15"/>
        <v>17</v>
      </c>
      <c r="O341" s="40">
        <f t="shared" si="17"/>
        <v>45072</v>
      </c>
      <c r="P341" s="41">
        <f t="shared" si="16"/>
        <v>45097</v>
      </c>
      <c r="Q341" s="70"/>
      <c r="R341" s="64" t="s">
        <v>88</v>
      </c>
      <c r="S341" s="65" t="s">
        <v>67</v>
      </c>
    </row>
    <row r="342" spans="1:19">
      <c r="A342" t="s">
        <v>528</v>
      </c>
      <c r="B342" s="21">
        <v>45091</v>
      </c>
      <c r="C342" s="31" t="s">
        <v>529</v>
      </c>
      <c r="D342" s="6">
        <v>1</v>
      </c>
      <c r="H342">
        <v>33</v>
      </c>
      <c r="K342" s="24">
        <v>20</v>
      </c>
      <c r="L342" s="24"/>
      <c r="N342" s="39">
        <v>20</v>
      </c>
      <c r="O342" s="40">
        <f t="shared" si="17"/>
        <v>45072</v>
      </c>
      <c r="P342" s="41">
        <f t="shared" si="16"/>
        <v>45097</v>
      </c>
      <c r="Q342" s="70" t="s">
        <v>633</v>
      </c>
      <c r="R342" s="64" t="s">
        <v>337</v>
      </c>
      <c r="S342" s="65" t="s">
        <v>57</v>
      </c>
    </row>
    <row r="343" spans="1:19">
      <c r="A343" t="s">
        <v>530</v>
      </c>
      <c r="B343" s="21">
        <v>45091</v>
      </c>
      <c r="C343" s="31" t="s">
        <v>529</v>
      </c>
      <c r="D343" s="6">
        <v>7</v>
      </c>
      <c r="G343" s="7" t="s">
        <v>531</v>
      </c>
      <c r="H343">
        <v>34</v>
      </c>
      <c r="I343">
        <v>32</v>
      </c>
      <c r="J343" s="7">
        <v>35</v>
      </c>
      <c r="K343" s="24">
        <v>21</v>
      </c>
      <c r="L343" s="24">
        <v>20</v>
      </c>
      <c r="M343" s="7">
        <v>21</v>
      </c>
      <c r="N343" s="39">
        <f t="shared" si="15"/>
        <v>21</v>
      </c>
      <c r="O343" s="40">
        <f t="shared" si="17"/>
        <v>45071</v>
      </c>
      <c r="P343" s="41">
        <f t="shared" si="16"/>
        <v>45096</v>
      </c>
      <c r="Q343" s="70" t="s">
        <v>640</v>
      </c>
      <c r="R343" s="64" t="s">
        <v>532</v>
      </c>
      <c r="S343" s="65" t="s">
        <v>57</v>
      </c>
    </row>
    <row r="344" spans="1:19">
      <c r="A344" t="s">
        <v>533</v>
      </c>
      <c r="B344" s="21">
        <v>45091</v>
      </c>
      <c r="C344" s="31" t="s">
        <v>529</v>
      </c>
      <c r="D344" s="6">
        <v>5</v>
      </c>
      <c r="H344">
        <v>38</v>
      </c>
      <c r="I344">
        <v>37</v>
      </c>
      <c r="J344" s="7">
        <v>36</v>
      </c>
      <c r="K344" s="24">
        <v>22</v>
      </c>
      <c r="L344" s="24">
        <v>22</v>
      </c>
      <c r="M344" s="7">
        <v>21</v>
      </c>
      <c r="N344" s="39">
        <f t="shared" si="15"/>
        <v>22</v>
      </c>
      <c r="O344" s="40">
        <f t="shared" si="17"/>
        <v>45070</v>
      </c>
      <c r="P344" s="41">
        <f t="shared" si="16"/>
        <v>45095</v>
      </c>
      <c r="Q344" s="70" t="s">
        <v>631</v>
      </c>
      <c r="R344" s="64" t="s">
        <v>337</v>
      </c>
      <c r="S344" s="65" t="s">
        <v>57</v>
      </c>
    </row>
    <row r="345" spans="1:19">
      <c r="A345" t="s">
        <v>534</v>
      </c>
      <c r="B345" s="21">
        <v>45091</v>
      </c>
      <c r="C345" s="31" t="s">
        <v>529</v>
      </c>
      <c r="D345" s="6">
        <v>5</v>
      </c>
      <c r="H345">
        <v>29</v>
      </c>
      <c r="I345">
        <v>33</v>
      </c>
      <c r="J345" s="7">
        <v>26</v>
      </c>
      <c r="K345" s="24">
        <v>18</v>
      </c>
      <c r="L345" s="24">
        <v>20</v>
      </c>
      <c r="M345" s="7">
        <v>17</v>
      </c>
      <c r="N345" s="39">
        <f t="shared" si="15"/>
        <v>18</v>
      </c>
      <c r="O345" s="40">
        <f t="shared" si="17"/>
        <v>45074</v>
      </c>
      <c r="P345" s="41">
        <f t="shared" si="16"/>
        <v>45099</v>
      </c>
      <c r="Q345" s="70" t="s">
        <v>633</v>
      </c>
      <c r="R345" s="64" t="s">
        <v>198</v>
      </c>
      <c r="S345" s="65" t="s">
        <v>57</v>
      </c>
    </row>
    <row r="346" spans="1:19">
      <c r="A346" t="s">
        <v>535</v>
      </c>
      <c r="B346" s="21">
        <v>45091</v>
      </c>
      <c r="C346" s="31" t="s">
        <v>529</v>
      </c>
      <c r="D346" s="6">
        <v>4</v>
      </c>
      <c r="E346">
        <v>80</v>
      </c>
      <c r="F346">
        <v>90</v>
      </c>
      <c r="G346" s="7">
        <v>70</v>
      </c>
      <c r="K346" s="24">
        <v>9</v>
      </c>
      <c r="L346" s="24">
        <v>10</v>
      </c>
      <c r="M346" s="7">
        <v>8</v>
      </c>
      <c r="N346" s="39">
        <f t="shared" si="15"/>
        <v>9</v>
      </c>
      <c r="O346" s="40">
        <f t="shared" si="17"/>
        <v>45083</v>
      </c>
      <c r="P346" s="41">
        <f t="shared" si="16"/>
        <v>45108</v>
      </c>
      <c r="Q346" s="70" t="s">
        <v>624</v>
      </c>
      <c r="R346" s="64" t="s">
        <v>198</v>
      </c>
      <c r="S346" s="65" t="s">
        <v>57</v>
      </c>
    </row>
    <row r="347" spans="1:19">
      <c r="A347" t="s">
        <v>536</v>
      </c>
      <c r="B347" s="21">
        <v>45091</v>
      </c>
      <c r="C347" s="31" t="s">
        <v>529</v>
      </c>
      <c r="D347" s="6">
        <v>5</v>
      </c>
      <c r="E347">
        <v>90</v>
      </c>
      <c r="H347">
        <v>26</v>
      </c>
      <c r="I347">
        <v>21</v>
      </c>
      <c r="K347" s="24">
        <v>10</v>
      </c>
      <c r="L347" s="24">
        <v>15</v>
      </c>
      <c r="M347" s="7">
        <v>15</v>
      </c>
      <c r="N347" s="39">
        <f t="shared" si="15"/>
        <v>13</v>
      </c>
      <c r="O347" s="40">
        <f t="shared" si="17"/>
        <v>45079</v>
      </c>
      <c r="P347" s="41">
        <f t="shared" si="16"/>
        <v>45104</v>
      </c>
      <c r="Q347" s="70"/>
      <c r="R347" s="64" t="s">
        <v>537</v>
      </c>
      <c r="S347" s="65" t="s">
        <v>57</v>
      </c>
    </row>
    <row r="348" spans="1:19">
      <c r="A348" t="s">
        <v>538</v>
      </c>
      <c r="B348" s="21">
        <v>45091</v>
      </c>
      <c r="C348" s="31" t="s">
        <v>529</v>
      </c>
      <c r="D348" s="6">
        <v>6</v>
      </c>
      <c r="H348">
        <v>34</v>
      </c>
      <c r="I348">
        <v>33</v>
      </c>
      <c r="J348" s="7">
        <v>36</v>
      </c>
      <c r="K348" s="24">
        <v>20</v>
      </c>
      <c r="L348" s="24">
        <v>20</v>
      </c>
      <c r="M348" s="7">
        <v>21</v>
      </c>
      <c r="N348" s="39">
        <f t="shared" si="15"/>
        <v>20</v>
      </c>
      <c r="O348" s="40">
        <f t="shared" si="17"/>
        <v>45072</v>
      </c>
      <c r="P348" s="41">
        <f t="shared" si="16"/>
        <v>45097</v>
      </c>
      <c r="Q348" s="70"/>
      <c r="R348" s="64" t="s">
        <v>537</v>
      </c>
      <c r="S348" s="65" t="s">
        <v>57</v>
      </c>
    </row>
    <row r="349" spans="1:19">
      <c r="A349" t="s">
        <v>539</v>
      </c>
      <c r="B349" s="21">
        <v>45091</v>
      </c>
      <c r="C349" s="31" t="s">
        <v>529</v>
      </c>
      <c r="D349" s="6">
        <v>3</v>
      </c>
      <c r="H349">
        <v>36</v>
      </c>
      <c r="I349">
        <v>34</v>
      </c>
      <c r="J349" s="7">
        <v>30</v>
      </c>
      <c r="K349" s="24">
        <v>21</v>
      </c>
      <c r="L349" s="24">
        <v>20</v>
      </c>
      <c r="M349" s="7">
        <v>19</v>
      </c>
      <c r="N349" s="39">
        <f t="shared" si="15"/>
        <v>20</v>
      </c>
      <c r="O349" s="40">
        <f t="shared" si="17"/>
        <v>45072</v>
      </c>
      <c r="P349" s="41">
        <f t="shared" si="16"/>
        <v>45097</v>
      </c>
      <c r="Q349" s="70" t="s">
        <v>624</v>
      </c>
      <c r="R349" s="64" t="s">
        <v>537</v>
      </c>
      <c r="S349" s="65" t="s">
        <v>57</v>
      </c>
    </row>
    <row r="350" spans="1:19">
      <c r="A350" t="s">
        <v>540</v>
      </c>
      <c r="B350" s="21">
        <v>45091</v>
      </c>
      <c r="C350" s="31" t="s">
        <v>529</v>
      </c>
      <c r="D350" s="6">
        <v>3</v>
      </c>
      <c r="H350">
        <v>30</v>
      </c>
      <c r="I350">
        <v>34</v>
      </c>
      <c r="J350" s="7">
        <v>34</v>
      </c>
      <c r="K350" s="24">
        <v>19</v>
      </c>
      <c r="L350" s="24">
        <v>20</v>
      </c>
      <c r="M350" s="7">
        <v>20</v>
      </c>
      <c r="N350" s="39">
        <f t="shared" si="15"/>
        <v>20</v>
      </c>
      <c r="O350" s="40">
        <f t="shared" si="17"/>
        <v>45072</v>
      </c>
      <c r="P350" s="41">
        <f t="shared" si="16"/>
        <v>45097</v>
      </c>
      <c r="Q350" s="70" t="s">
        <v>625</v>
      </c>
      <c r="R350" s="64" t="s">
        <v>337</v>
      </c>
      <c r="S350" s="65" t="s">
        <v>57</v>
      </c>
    </row>
    <row r="351" spans="1:19">
      <c r="A351" t="s">
        <v>541</v>
      </c>
      <c r="B351" s="21">
        <v>45091</v>
      </c>
      <c r="C351" s="31" t="s">
        <v>529</v>
      </c>
      <c r="D351" s="6">
        <v>5</v>
      </c>
      <c r="H351" t="s">
        <v>542</v>
      </c>
      <c r="K351" s="24">
        <v>25</v>
      </c>
      <c r="L351" s="24"/>
      <c r="N351" s="39">
        <v>25</v>
      </c>
      <c r="O351" s="40">
        <f t="shared" si="17"/>
        <v>45067</v>
      </c>
      <c r="P351" s="41">
        <f t="shared" si="16"/>
        <v>45092</v>
      </c>
      <c r="Q351" s="70" t="s">
        <v>631</v>
      </c>
      <c r="R351" s="64" t="s">
        <v>543</v>
      </c>
      <c r="S351" s="65" t="s">
        <v>67</v>
      </c>
    </row>
    <row r="352" spans="1:19">
      <c r="A352" t="s">
        <v>544</v>
      </c>
      <c r="B352" s="21">
        <v>45091</v>
      </c>
      <c r="C352" s="31" t="s">
        <v>529</v>
      </c>
      <c r="D352" s="6">
        <v>2</v>
      </c>
      <c r="H352">
        <v>22</v>
      </c>
      <c r="I352">
        <v>27</v>
      </c>
      <c r="K352" s="24">
        <v>15</v>
      </c>
      <c r="L352" s="24">
        <v>17</v>
      </c>
      <c r="N352" s="39">
        <f>ROUND((K352+L352)/2,0)</f>
        <v>16</v>
      </c>
      <c r="O352" s="40">
        <f t="shared" si="17"/>
        <v>45076</v>
      </c>
      <c r="P352" s="41">
        <f t="shared" si="16"/>
        <v>45101</v>
      </c>
      <c r="Q352" s="70" t="s">
        <v>625</v>
      </c>
      <c r="R352" s="64" t="s">
        <v>70</v>
      </c>
      <c r="S352" s="65" t="s">
        <v>71</v>
      </c>
    </row>
    <row r="353" spans="1:19">
      <c r="A353" t="s">
        <v>545</v>
      </c>
      <c r="B353" s="21">
        <v>45091</v>
      </c>
      <c r="C353" s="31" t="s">
        <v>529</v>
      </c>
      <c r="D353" s="6">
        <v>2</v>
      </c>
      <c r="H353">
        <v>34</v>
      </c>
      <c r="I353">
        <v>32</v>
      </c>
      <c r="K353" s="24">
        <v>20</v>
      </c>
      <c r="L353" s="24">
        <v>19</v>
      </c>
      <c r="N353" s="39">
        <f>ROUND((K353+L353)/2,0)</f>
        <v>20</v>
      </c>
      <c r="O353" s="40">
        <f t="shared" si="17"/>
        <v>45072</v>
      </c>
      <c r="P353" s="41">
        <f t="shared" si="16"/>
        <v>45097</v>
      </c>
      <c r="Q353" s="70"/>
      <c r="R353" s="64" t="s">
        <v>546</v>
      </c>
      <c r="S353" s="65" t="s">
        <v>71</v>
      </c>
    </row>
    <row r="354" spans="1:19">
      <c r="A354" t="s">
        <v>547</v>
      </c>
      <c r="B354" s="21">
        <v>45091</v>
      </c>
      <c r="C354" s="31" t="s">
        <v>529</v>
      </c>
      <c r="D354" s="6">
        <v>5</v>
      </c>
      <c r="H354">
        <v>38</v>
      </c>
      <c r="I354">
        <v>37</v>
      </c>
      <c r="J354" s="7">
        <v>41</v>
      </c>
      <c r="K354" s="24">
        <v>22</v>
      </c>
      <c r="L354" s="24">
        <v>22</v>
      </c>
      <c r="M354" s="7">
        <v>23</v>
      </c>
      <c r="N354" s="39">
        <f t="shared" si="15"/>
        <v>22</v>
      </c>
      <c r="O354" s="40">
        <f t="shared" si="17"/>
        <v>45070</v>
      </c>
      <c r="P354" s="41">
        <f t="shared" si="16"/>
        <v>45095</v>
      </c>
      <c r="Q354" s="70"/>
      <c r="R354" s="64" t="s">
        <v>64</v>
      </c>
      <c r="S354" s="65" t="s">
        <v>57</v>
      </c>
    </row>
    <row r="355" spans="1:19">
      <c r="A355" t="s">
        <v>548</v>
      </c>
      <c r="B355" s="21">
        <v>45091</v>
      </c>
      <c r="C355" s="31" t="s">
        <v>529</v>
      </c>
      <c r="D355" s="6">
        <v>5</v>
      </c>
      <c r="H355" t="s">
        <v>39</v>
      </c>
      <c r="K355" s="24"/>
      <c r="L355" s="24"/>
      <c r="M355" s="7">
        <v>24</v>
      </c>
      <c r="N355" s="39">
        <v>24</v>
      </c>
      <c r="O355" s="40">
        <f t="shared" si="17"/>
        <v>45068</v>
      </c>
      <c r="P355" s="41">
        <f t="shared" si="16"/>
        <v>45093</v>
      </c>
      <c r="Q355" s="70" t="s">
        <v>633</v>
      </c>
      <c r="R355" s="64" t="s">
        <v>549</v>
      </c>
      <c r="S355" s="65" t="s">
        <v>71</v>
      </c>
    </row>
    <row r="356" spans="1:19">
      <c r="A356" t="s">
        <v>550</v>
      </c>
      <c r="B356" s="21">
        <v>45091</v>
      </c>
      <c r="C356" s="31" t="s">
        <v>529</v>
      </c>
      <c r="D356" s="6">
        <v>5</v>
      </c>
      <c r="H356">
        <v>33</v>
      </c>
      <c r="I356">
        <v>33</v>
      </c>
      <c r="J356" s="7">
        <v>37</v>
      </c>
      <c r="K356" s="24">
        <v>20</v>
      </c>
      <c r="L356" s="24">
        <v>20</v>
      </c>
      <c r="M356" s="7">
        <v>22</v>
      </c>
      <c r="N356" s="39">
        <f t="shared" si="15"/>
        <v>21</v>
      </c>
      <c r="O356" s="40">
        <f t="shared" si="17"/>
        <v>45071</v>
      </c>
      <c r="P356" s="41">
        <f t="shared" si="16"/>
        <v>45096</v>
      </c>
      <c r="Q356" s="70" t="s">
        <v>624</v>
      </c>
      <c r="R356" s="64" t="s">
        <v>77</v>
      </c>
      <c r="S356" s="65" t="s">
        <v>71</v>
      </c>
    </row>
    <row r="357" spans="1:19">
      <c r="A357" t="s">
        <v>551</v>
      </c>
      <c r="B357" s="21">
        <v>45091</v>
      </c>
      <c r="C357" s="31" t="s">
        <v>529</v>
      </c>
      <c r="D357" s="6">
        <v>4</v>
      </c>
      <c r="H357">
        <v>25</v>
      </c>
      <c r="I357">
        <v>25</v>
      </c>
      <c r="J357" s="7">
        <v>27</v>
      </c>
      <c r="K357" s="24">
        <v>16</v>
      </c>
      <c r="L357" s="24">
        <v>16</v>
      </c>
      <c r="M357" s="7">
        <v>17</v>
      </c>
      <c r="N357" s="39">
        <f t="shared" si="15"/>
        <v>16</v>
      </c>
      <c r="O357" s="40">
        <f t="shared" si="17"/>
        <v>45076</v>
      </c>
      <c r="P357" s="41">
        <f t="shared" si="16"/>
        <v>45101</v>
      </c>
      <c r="Q357" s="70" t="s">
        <v>625</v>
      </c>
      <c r="R357" s="64" t="s">
        <v>409</v>
      </c>
      <c r="S357" s="65" t="s">
        <v>71</v>
      </c>
    </row>
    <row r="358" spans="1:19">
      <c r="A358" t="s">
        <v>552</v>
      </c>
      <c r="B358" s="21">
        <v>45091</v>
      </c>
      <c r="C358" s="31" t="s">
        <v>529</v>
      </c>
      <c r="D358" s="6">
        <v>5</v>
      </c>
      <c r="H358">
        <v>37</v>
      </c>
      <c r="I358">
        <v>36</v>
      </c>
      <c r="J358" s="7">
        <v>34</v>
      </c>
      <c r="K358" s="24">
        <v>22</v>
      </c>
      <c r="L358" s="24">
        <v>21</v>
      </c>
      <c r="M358" s="7">
        <v>20</v>
      </c>
      <c r="N358" s="39">
        <f t="shared" si="15"/>
        <v>21</v>
      </c>
      <c r="O358" s="40">
        <f t="shared" si="17"/>
        <v>45071</v>
      </c>
      <c r="P358" s="41">
        <f t="shared" si="16"/>
        <v>45096</v>
      </c>
      <c r="Q358" s="70"/>
      <c r="R358" s="64" t="s">
        <v>96</v>
      </c>
      <c r="S358" s="65" t="s">
        <v>71</v>
      </c>
    </row>
    <row r="359" spans="1:19">
      <c r="A359" t="s">
        <v>553</v>
      </c>
      <c r="B359" s="21">
        <v>45091</v>
      </c>
      <c r="C359" s="31" t="s">
        <v>529</v>
      </c>
      <c r="D359" s="6">
        <v>1</v>
      </c>
      <c r="E359">
        <v>0</v>
      </c>
      <c r="K359" s="24"/>
      <c r="L359" s="24"/>
      <c r="M359" s="7">
        <v>0</v>
      </c>
      <c r="N359" s="39">
        <f t="shared" si="15"/>
        <v>0</v>
      </c>
      <c r="O359" s="40">
        <f t="shared" si="17"/>
        <v>45092</v>
      </c>
      <c r="P359" s="41">
        <f t="shared" si="16"/>
        <v>45117</v>
      </c>
      <c r="Q359" s="70" t="s">
        <v>631</v>
      </c>
      <c r="R359" s="64" t="s">
        <v>96</v>
      </c>
      <c r="S359" s="65" t="s">
        <v>71</v>
      </c>
    </row>
    <row r="360" spans="1:19">
      <c r="A360" t="s">
        <v>554</v>
      </c>
      <c r="B360" s="21">
        <v>45088</v>
      </c>
      <c r="C360" s="31" t="s">
        <v>555</v>
      </c>
      <c r="D360" s="6">
        <v>4</v>
      </c>
      <c r="H360" s="24">
        <v>31</v>
      </c>
      <c r="I360">
        <v>33</v>
      </c>
      <c r="J360" s="7">
        <v>32</v>
      </c>
      <c r="K360" s="24">
        <v>19</v>
      </c>
      <c r="L360" s="24">
        <v>20</v>
      </c>
      <c r="M360" s="7">
        <v>19</v>
      </c>
      <c r="N360" s="39">
        <f t="shared" si="15"/>
        <v>19</v>
      </c>
      <c r="O360" s="40">
        <f t="shared" si="17"/>
        <v>45070</v>
      </c>
      <c r="P360" s="41">
        <f t="shared" si="16"/>
        <v>45095</v>
      </c>
      <c r="Q360" s="70"/>
      <c r="R360" s="64" t="s">
        <v>337</v>
      </c>
      <c r="S360" s="65" t="s">
        <v>57</v>
      </c>
    </row>
    <row r="361" spans="1:19">
      <c r="A361" t="s">
        <v>556</v>
      </c>
      <c r="B361" s="21">
        <v>45088</v>
      </c>
      <c r="C361" s="31" t="s">
        <v>555</v>
      </c>
      <c r="D361" s="6">
        <v>5</v>
      </c>
      <c r="H361">
        <v>39</v>
      </c>
      <c r="I361">
        <v>35</v>
      </c>
      <c r="J361" s="7">
        <v>36</v>
      </c>
      <c r="K361" s="24">
        <v>22</v>
      </c>
      <c r="L361" s="24">
        <v>21</v>
      </c>
      <c r="M361" s="7">
        <v>21</v>
      </c>
      <c r="N361" s="39">
        <f t="shared" si="15"/>
        <v>21</v>
      </c>
      <c r="O361" s="40">
        <f t="shared" si="17"/>
        <v>45068</v>
      </c>
      <c r="P361" s="41">
        <f t="shared" si="16"/>
        <v>45093</v>
      </c>
      <c r="Q361" s="70" t="s">
        <v>625</v>
      </c>
      <c r="R361" s="64" t="s">
        <v>337</v>
      </c>
      <c r="S361" s="65" t="s">
        <v>57</v>
      </c>
    </row>
    <row r="362" spans="1:19">
      <c r="A362" t="s">
        <v>557</v>
      </c>
      <c r="B362" s="21">
        <v>45088</v>
      </c>
      <c r="C362" s="31" t="s">
        <v>555</v>
      </c>
      <c r="D362" s="6">
        <v>4</v>
      </c>
      <c r="H362">
        <v>40</v>
      </c>
      <c r="I362">
        <v>39</v>
      </c>
      <c r="J362" s="7">
        <v>41</v>
      </c>
      <c r="K362" s="24">
        <v>22</v>
      </c>
      <c r="L362" s="24">
        <v>22</v>
      </c>
      <c r="M362" s="7">
        <v>23</v>
      </c>
      <c r="N362" s="39">
        <f t="shared" si="15"/>
        <v>22</v>
      </c>
      <c r="O362" s="40">
        <f t="shared" si="17"/>
        <v>45067</v>
      </c>
      <c r="P362" s="41">
        <f t="shared" si="16"/>
        <v>45092</v>
      </c>
      <c r="Q362" s="70" t="s">
        <v>624</v>
      </c>
      <c r="R362" s="64" t="s">
        <v>342</v>
      </c>
      <c r="S362" s="65" t="s">
        <v>57</v>
      </c>
    </row>
    <row r="363" spans="1:19">
      <c r="A363" t="s">
        <v>558</v>
      </c>
      <c r="B363" s="21">
        <v>45088</v>
      </c>
      <c r="C363" s="31" t="s">
        <v>555</v>
      </c>
      <c r="D363" s="6">
        <v>4</v>
      </c>
      <c r="H363">
        <v>39</v>
      </c>
      <c r="I363">
        <v>39</v>
      </c>
      <c r="J363" s="7">
        <v>39</v>
      </c>
      <c r="K363" s="24">
        <v>22</v>
      </c>
      <c r="L363" s="24">
        <v>22</v>
      </c>
      <c r="M363" s="7">
        <v>22</v>
      </c>
      <c r="N363" s="39">
        <f t="shared" si="15"/>
        <v>22</v>
      </c>
      <c r="O363" s="40">
        <f t="shared" si="17"/>
        <v>45067</v>
      </c>
      <c r="P363" s="41">
        <f t="shared" si="16"/>
        <v>45092</v>
      </c>
      <c r="Q363" s="70" t="s">
        <v>624</v>
      </c>
      <c r="R363" s="64" t="s">
        <v>337</v>
      </c>
      <c r="S363" s="65" t="s">
        <v>57</v>
      </c>
    </row>
    <row r="364" spans="1:19">
      <c r="A364" t="s">
        <v>559</v>
      </c>
      <c r="B364" s="21">
        <v>45088</v>
      </c>
      <c r="C364" s="31" t="s">
        <v>555</v>
      </c>
      <c r="D364" s="6">
        <v>5</v>
      </c>
      <c r="E364" t="s">
        <v>42</v>
      </c>
      <c r="F364">
        <v>90</v>
      </c>
      <c r="G364" s="7">
        <v>90</v>
      </c>
      <c r="K364" s="24">
        <v>11</v>
      </c>
      <c r="L364" s="24">
        <v>10</v>
      </c>
      <c r="M364" s="7">
        <v>10</v>
      </c>
      <c r="N364" s="39">
        <f t="shared" si="15"/>
        <v>10</v>
      </c>
      <c r="O364" s="40">
        <f t="shared" si="17"/>
        <v>45079</v>
      </c>
      <c r="P364" s="41">
        <f t="shared" si="16"/>
        <v>45104</v>
      </c>
      <c r="Q364" s="71" t="s">
        <v>639</v>
      </c>
      <c r="R364" s="64" t="s">
        <v>337</v>
      </c>
      <c r="S364" s="65" t="s">
        <v>57</v>
      </c>
    </row>
    <row r="365" spans="1:19">
      <c r="A365" t="s">
        <v>560</v>
      </c>
      <c r="B365" s="21">
        <v>45088</v>
      </c>
      <c r="C365" s="31" t="s">
        <v>555</v>
      </c>
      <c r="D365" s="6">
        <v>5</v>
      </c>
      <c r="H365">
        <v>33</v>
      </c>
      <c r="I365">
        <v>33</v>
      </c>
      <c r="J365" s="7">
        <v>34</v>
      </c>
      <c r="K365" s="24">
        <v>20</v>
      </c>
      <c r="L365" s="24">
        <v>20</v>
      </c>
      <c r="M365" s="7">
        <v>20</v>
      </c>
      <c r="N365" s="39">
        <f t="shared" si="15"/>
        <v>20</v>
      </c>
      <c r="O365" s="40">
        <f t="shared" si="17"/>
        <v>45069</v>
      </c>
      <c r="P365" s="41">
        <f t="shared" si="16"/>
        <v>45094</v>
      </c>
      <c r="Q365" s="70" t="s">
        <v>633</v>
      </c>
      <c r="R365" s="64" t="s">
        <v>141</v>
      </c>
      <c r="S365" s="65" t="s">
        <v>57</v>
      </c>
    </row>
    <row r="366" spans="1:19">
      <c r="A366" t="s">
        <v>561</v>
      </c>
      <c r="B366" s="21">
        <v>45088</v>
      </c>
      <c r="C366" s="31" t="s">
        <v>555</v>
      </c>
      <c r="D366" s="6">
        <v>4</v>
      </c>
      <c r="H366">
        <v>33</v>
      </c>
      <c r="I366">
        <v>34</v>
      </c>
      <c r="J366" s="7">
        <v>33</v>
      </c>
      <c r="K366" s="24">
        <v>20</v>
      </c>
      <c r="L366" s="24">
        <v>20</v>
      </c>
      <c r="M366" s="7">
        <v>20</v>
      </c>
      <c r="N366" s="39">
        <f t="shared" ref="N366:N406" si="20">ROUND((K366+L366+M366)/3,0)</f>
        <v>20</v>
      </c>
      <c r="O366" s="40">
        <f t="shared" si="17"/>
        <v>45069</v>
      </c>
      <c r="P366" s="41">
        <f t="shared" ref="P366:P379" si="21">O366+25</f>
        <v>45094</v>
      </c>
      <c r="Q366" s="71" t="s">
        <v>639</v>
      </c>
      <c r="R366" s="64" t="s">
        <v>165</v>
      </c>
      <c r="S366" s="65" t="s">
        <v>57</v>
      </c>
    </row>
    <row r="367" spans="1:19">
      <c r="A367" t="s">
        <v>562</v>
      </c>
      <c r="B367" s="21">
        <v>45088</v>
      </c>
      <c r="C367" s="31" t="s">
        <v>555</v>
      </c>
      <c r="D367" s="6">
        <v>4</v>
      </c>
      <c r="H367">
        <v>22</v>
      </c>
      <c r="I367">
        <v>27</v>
      </c>
      <c r="J367" s="7">
        <v>27</v>
      </c>
      <c r="K367" s="24">
        <v>15</v>
      </c>
      <c r="L367" s="24">
        <v>17</v>
      </c>
      <c r="M367" s="7">
        <v>17</v>
      </c>
      <c r="N367" s="39">
        <f t="shared" si="20"/>
        <v>16</v>
      </c>
      <c r="O367" s="40">
        <f t="shared" ref="O367:O406" si="22">B367-N367+1</f>
        <v>45073</v>
      </c>
      <c r="P367" s="41">
        <f t="shared" si="21"/>
        <v>45098</v>
      </c>
      <c r="Q367" s="71" t="s">
        <v>639</v>
      </c>
      <c r="R367" s="64" t="s">
        <v>165</v>
      </c>
      <c r="S367" s="65" t="s">
        <v>57</v>
      </c>
    </row>
    <row r="368" spans="1:20">
      <c r="A368" t="s">
        <v>563</v>
      </c>
      <c r="B368" s="21">
        <v>45088</v>
      </c>
      <c r="C368" s="31" t="s">
        <v>555</v>
      </c>
      <c r="D368" s="6">
        <v>2</v>
      </c>
      <c r="H368" t="s">
        <v>30</v>
      </c>
      <c r="K368" s="24">
        <v>25</v>
      </c>
      <c r="N368" s="39">
        <v>25</v>
      </c>
      <c r="O368" s="40">
        <f t="shared" si="22"/>
        <v>45064</v>
      </c>
      <c r="P368" s="41">
        <f t="shared" si="21"/>
        <v>45089</v>
      </c>
      <c r="Q368" s="70" t="s">
        <v>631</v>
      </c>
      <c r="R368" s="64" t="s">
        <v>564</v>
      </c>
      <c r="S368" s="65" t="s">
        <v>71</v>
      </c>
      <c r="T368" s="94"/>
    </row>
    <row r="369" spans="1:19">
      <c r="A369" t="s">
        <v>565</v>
      </c>
      <c r="B369" s="21">
        <v>45088</v>
      </c>
      <c r="C369" s="31" t="s">
        <v>555</v>
      </c>
      <c r="D369" s="6">
        <v>3</v>
      </c>
      <c r="H369">
        <v>35</v>
      </c>
      <c r="I369">
        <v>37</v>
      </c>
      <c r="J369" s="7">
        <v>38</v>
      </c>
      <c r="K369" s="24">
        <v>21</v>
      </c>
      <c r="L369" s="24">
        <v>22</v>
      </c>
      <c r="M369" s="7">
        <v>22</v>
      </c>
      <c r="N369" s="39">
        <f t="shared" si="20"/>
        <v>22</v>
      </c>
      <c r="O369" s="40">
        <f t="shared" si="22"/>
        <v>45067</v>
      </c>
      <c r="P369" s="41">
        <f t="shared" si="21"/>
        <v>45092</v>
      </c>
      <c r="Q369" s="71" t="s">
        <v>639</v>
      </c>
      <c r="R369" s="64" t="s">
        <v>73</v>
      </c>
      <c r="S369" s="65" t="s">
        <v>57</v>
      </c>
    </row>
    <row r="370" spans="1:19">
      <c r="A370" t="s">
        <v>566</v>
      </c>
      <c r="B370" s="21">
        <v>45088</v>
      </c>
      <c r="C370" s="31" t="s">
        <v>555</v>
      </c>
      <c r="D370" s="6">
        <v>3</v>
      </c>
      <c r="H370">
        <v>37</v>
      </c>
      <c r="I370">
        <v>38</v>
      </c>
      <c r="J370" s="7">
        <v>38</v>
      </c>
      <c r="K370" s="24">
        <v>22</v>
      </c>
      <c r="L370" s="24">
        <v>22</v>
      </c>
      <c r="M370" s="7">
        <v>22</v>
      </c>
      <c r="N370" s="39">
        <f t="shared" si="20"/>
        <v>22</v>
      </c>
      <c r="O370" s="40">
        <f t="shared" si="22"/>
        <v>45067</v>
      </c>
      <c r="P370" s="41">
        <f t="shared" si="21"/>
        <v>45092</v>
      </c>
      <c r="Q370" s="70" t="s">
        <v>625</v>
      </c>
      <c r="R370" s="64" t="s">
        <v>567</v>
      </c>
      <c r="S370" s="65" t="s">
        <v>57</v>
      </c>
    </row>
    <row r="371" spans="1:19">
      <c r="A371" t="s">
        <v>568</v>
      </c>
      <c r="B371" s="21">
        <v>45088</v>
      </c>
      <c r="C371" s="31" t="s">
        <v>555</v>
      </c>
      <c r="D371" s="6">
        <v>2</v>
      </c>
      <c r="H371">
        <v>43</v>
      </c>
      <c r="I371" t="s">
        <v>39</v>
      </c>
      <c r="K371" s="24">
        <v>23</v>
      </c>
      <c r="L371" s="24">
        <v>24</v>
      </c>
      <c r="N371" s="39">
        <f>ROUND((K371+L371)/2,0)</f>
        <v>24</v>
      </c>
      <c r="O371" s="40">
        <f t="shared" si="22"/>
        <v>45065</v>
      </c>
      <c r="P371" s="41">
        <f t="shared" si="21"/>
        <v>45090</v>
      </c>
      <c r="Q371" s="70" t="s">
        <v>631</v>
      </c>
      <c r="R371" s="64" t="s">
        <v>169</v>
      </c>
      <c r="S371" s="65" t="s">
        <v>57</v>
      </c>
    </row>
    <row r="372" spans="1:19">
      <c r="A372" t="s">
        <v>569</v>
      </c>
      <c r="B372" s="21">
        <v>45088</v>
      </c>
      <c r="C372" s="31" t="s">
        <v>555</v>
      </c>
      <c r="D372" s="6">
        <v>1</v>
      </c>
      <c r="H372">
        <v>31</v>
      </c>
      <c r="K372" s="24">
        <v>19</v>
      </c>
      <c r="L372" s="24"/>
      <c r="N372" s="39">
        <v>19</v>
      </c>
      <c r="O372" s="40">
        <f t="shared" si="22"/>
        <v>45070</v>
      </c>
      <c r="P372" s="41">
        <f t="shared" si="21"/>
        <v>45095</v>
      </c>
      <c r="Q372" s="71" t="s">
        <v>639</v>
      </c>
      <c r="R372" s="64" t="s">
        <v>169</v>
      </c>
      <c r="S372" s="65" t="s">
        <v>57</v>
      </c>
    </row>
    <row r="373" spans="1:19">
      <c r="A373" t="s">
        <v>570</v>
      </c>
      <c r="B373" s="21">
        <v>45088</v>
      </c>
      <c r="C373" s="31" t="s">
        <v>555</v>
      </c>
      <c r="D373" s="6">
        <v>3</v>
      </c>
      <c r="H373">
        <v>34</v>
      </c>
      <c r="I373">
        <v>34</v>
      </c>
      <c r="J373" s="7">
        <v>37</v>
      </c>
      <c r="K373" s="24">
        <v>20</v>
      </c>
      <c r="L373" s="24">
        <v>20</v>
      </c>
      <c r="M373" s="7">
        <v>22</v>
      </c>
      <c r="N373" s="39">
        <f t="shared" si="20"/>
        <v>21</v>
      </c>
      <c r="O373" s="40">
        <f t="shared" si="22"/>
        <v>45068</v>
      </c>
      <c r="P373" s="41">
        <f t="shared" si="21"/>
        <v>45093</v>
      </c>
      <c r="Q373" s="70" t="s">
        <v>625</v>
      </c>
      <c r="R373" s="64" t="s">
        <v>571</v>
      </c>
      <c r="S373" s="65" t="s">
        <v>57</v>
      </c>
    </row>
    <row r="374" spans="1:19">
      <c r="A374" t="s">
        <v>572</v>
      </c>
      <c r="B374" s="21">
        <v>45088</v>
      </c>
      <c r="C374" s="31" t="s">
        <v>555</v>
      </c>
      <c r="D374" s="6">
        <v>4</v>
      </c>
      <c r="H374">
        <v>40</v>
      </c>
      <c r="I374">
        <v>44</v>
      </c>
      <c r="J374" s="7" t="s">
        <v>39</v>
      </c>
      <c r="K374" s="24">
        <v>22</v>
      </c>
      <c r="L374" s="24">
        <v>23</v>
      </c>
      <c r="M374" s="7">
        <v>24</v>
      </c>
      <c r="N374" s="39">
        <f t="shared" si="20"/>
        <v>23</v>
      </c>
      <c r="O374" s="40">
        <f t="shared" si="22"/>
        <v>45066</v>
      </c>
      <c r="P374" s="41">
        <f t="shared" si="21"/>
        <v>45091</v>
      </c>
      <c r="Q374" s="70" t="s">
        <v>631</v>
      </c>
      <c r="R374" s="64" t="s">
        <v>573</v>
      </c>
      <c r="S374" s="65" t="s">
        <v>57</v>
      </c>
    </row>
    <row r="375" spans="1:19">
      <c r="A375" t="s">
        <v>574</v>
      </c>
      <c r="B375" s="21">
        <v>45088</v>
      </c>
      <c r="C375" s="31" t="s">
        <v>575</v>
      </c>
      <c r="D375" s="6">
        <v>3</v>
      </c>
      <c r="H375">
        <v>36</v>
      </c>
      <c r="I375">
        <v>37</v>
      </c>
      <c r="J375" s="7">
        <v>34</v>
      </c>
      <c r="K375" s="24">
        <v>21</v>
      </c>
      <c r="L375" s="24">
        <v>22</v>
      </c>
      <c r="M375" s="7">
        <v>20</v>
      </c>
      <c r="N375" s="39">
        <f t="shared" si="20"/>
        <v>21</v>
      </c>
      <c r="O375" s="40">
        <f t="shared" si="22"/>
        <v>45068</v>
      </c>
      <c r="P375" s="41">
        <f t="shared" si="21"/>
        <v>45093</v>
      </c>
      <c r="Q375" s="70" t="s">
        <v>625</v>
      </c>
      <c r="R375" s="64" t="s">
        <v>165</v>
      </c>
      <c r="S375" s="65" t="s">
        <v>57</v>
      </c>
    </row>
    <row r="376" spans="1:20">
      <c r="A376" t="s">
        <v>576</v>
      </c>
      <c r="B376" s="21">
        <v>45088</v>
      </c>
      <c r="C376" s="31" t="s">
        <v>575</v>
      </c>
      <c r="D376" s="6">
        <v>4</v>
      </c>
      <c r="H376">
        <v>36</v>
      </c>
      <c r="I376">
        <v>40</v>
      </c>
      <c r="J376" s="7">
        <v>34</v>
      </c>
      <c r="K376" s="24">
        <v>21</v>
      </c>
      <c r="L376" s="24">
        <v>22</v>
      </c>
      <c r="M376" s="7">
        <v>20</v>
      </c>
      <c r="N376" s="39">
        <f t="shared" si="20"/>
        <v>21</v>
      </c>
      <c r="O376" s="40">
        <f t="shared" si="22"/>
        <v>45068</v>
      </c>
      <c r="P376" s="41">
        <f t="shared" si="21"/>
        <v>45093</v>
      </c>
      <c r="Q376" s="70" t="s">
        <v>624</v>
      </c>
      <c r="R376" s="64" t="s">
        <v>577</v>
      </c>
      <c r="S376" s="65" t="s">
        <v>57</v>
      </c>
      <c r="T376" t="s">
        <v>578</v>
      </c>
    </row>
    <row r="377" spans="1:19">
      <c r="A377" t="s">
        <v>579</v>
      </c>
      <c r="B377" s="21">
        <v>45088</v>
      </c>
      <c r="C377" s="31" t="s">
        <v>575</v>
      </c>
      <c r="D377" s="6">
        <v>4</v>
      </c>
      <c r="E377">
        <v>45</v>
      </c>
      <c r="F377">
        <v>60</v>
      </c>
      <c r="G377" s="7">
        <v>70</v>
      </c>
      <c r="K377" s="24">
        <v>6</v>
      </c>
      <c r="L377" s="24">
        <v>7</v>
      </c>
      <c r="M377" s="7">
        <v>8</v>
      </c>
      <c r="N377" s="39">
        <f t="shared" si="20"/>
        <v>7</v>
      </c>
      <c r="O377" s="40">
        <f t="shared" si="22"/>
        <v>45082</v>
      </c>
      <c r="P377" s="41">
        <f t="shared" si="21"/>
        <v>45107</v>
      </c>
      <c r="Q377" s="70"/>
      <c r="R377" s="64" t="s">
        <v>532</v>
      </c>
      <c r="S377" s="65" t="s">
        <v>57</v>
      </c>
    </row>
    <row r="378" spans="1:19">
      <c r="A378" t="s">
        <v>580</v>
      </c>
      <c r="B378" s="21">
        <v>45088</v>
      </c>
      <c r="C378" s="31" t="s">
        <v>575</v>
      </c>
      <c r="D378" s="6">
        <v>4</v>
      </c>
      <c r="H378">
        <v>34</v>
      </c>
      <c r="I378">
        <v>38</v>
      </c>
      <c r="J378" s="7">
        <v>36</v>
      </c>
      <c r="K378" s="24">
        <v>20</v>
      </c>
      <c r="L378" s="24">
        <v>22</v>
      </c>
      <c r="M378" s="7">
        <v>21</v>
      </c>
      <c r="N378" s="39">
        <f t="shared" si="20"/>
        <v>21</v>
      </c>
      <c r="O378" s="40">
        <f t="shared" si="22"/>
        <v>45068</v>
      </c>
      <c r="P378" s="41">
        <f t="shared" si="21"/>
        <v>45093</v>
      </c>
      <c r="Q378" s="70" t="s">
        <v>625</v>
      </c>
      <c r="R378" s="64" t="s">
        <v>573</v>
      </c>
      <c r="S378" s="65" t="s">
        <v>57</v>
      </c>
    </row>
    <row r="379" spans="1:19">
      <c r="A379" t="s">
        <v>581</v>
      </c>
      <c r="B379" s="21">
        <v>45091</v>
      </c>
      <c r="C379" s="66" t="s">
        <v>582</v>
      </c>
      <c r="D379" s="6">
        <v>4</v>
      </c>
      <c r="H379">
        <v>17</v>
      </c>
      <c r="I379">
        <v>16</v>
      </c>
      <c r="J379" s="7">
        <v>15</v>
      </c>
      <c r="K379" s="24">
        <v>13</v>
      </c>
      <c r="L379" s="24">
        <v>13</v>
      </c>
      <c r="M379" s="7">
        <v>13</v>
      </c>
      <c r="N379" s="8">
        <f t="shared" si="20"/>
        <v>13</v>
      </c>
      <c r="O379" s="40">
        <f t="shared" si="22"/>
        <v>45079</v>
      </c>
      <c r="P379" s="41">
        <f t="shared" si="21"/>
        <v>45104</v>
      </c>
      <c r="Q379" s="71" t="s">
        <v>639</v>
      </c>
      <c r="R379" s="64" t="s">
        <v>583</v>
      </c>
      <c r="S379" s="65" t="s">
        <v>67</v>
      </c>
    </row>
    <row r="380" spans="1:19">
      <c r="A380" t="s">
        <v>586</v>
      </c>
      <c r="B380" s="21">
        <v>45091</v>
      </c>
      <c r="C380" s="66" t="s">
        <v>582</v>
      </c>
      <c r="D380" s="6">
        <v>3</v>
      </c>
      <c r="H380">
        <v>36</v>
      </c>
      <c r="I380">
        <v>37</v>
      </c>
      <c r="J380" s="7">
        <v>34</v>
      </c>
      <c r="K380" s="24">
        <v>21</v>
      </c>
      <c r="L380" s="24">
        <v>22</v>
      </c>
      <c r="M380" s="7">
        <v>20</v>
      </c>
      <c r="N380" s="8">
        <f t="shared" si="20"/>
        <v>21</v>
      </c>
      <c r="O380" s="40">
        <f t="shared" si="22"/>
        <v>45071</v>
      </c>
      <c r="P380" s="41">
        <f t="shared" ref="P380:P406" si="23">O380+25</f>
        <v>45096</v>
      </c>
      <c r="Q380" s="70" t="s">
        <v>625</v>
      </c>
      <c r="R380" s="64" t="s">
        <v>491</v>
      </c>
      <c r="S380" s="65" t="s">
        <v>71</v>
      </c>
    </row>
    <row r="381" spans="1:19">
      <c r="A381" t="s">
        <v>587</v>
      </c>
      <c r="B381" s="21">
        <v>45091</v>
      </c>
      <c r="C381" s="66" t="s">
        <v>582</v>
      </c>
      <c r="D381" s="6">
        <v>6</v>
      </c>
      <c r="H381">
        <v>32</v>
      </c>
      <c r="I381">
        <v>34</v>
      </c>
      <c r="J381" s="7">
        <v>35</v>
      </c>
      <c r="K381" s="24">
        <v>19</v>
      </c>
      <c r="L381" s="24">
        <v>20</v>
      </c>
      <c r="M381" s="7">
        <v>21</v>
      </c>
      <c r="N381" s="8">
        <f t="shared" si="20"/>
        <v>20</v>
      </c>
      <c r="O381" s="40">
        <f t="shared" si="22"/>
        <v>45072</v>
      </c>
      <c r="P381" s="41">
        <f t="shared" si="23"/>
        <v>45097</v>
      </c>
      <c r="Q381" s="70" t="s">
        <v>635</v>
      </c>
      <c r="R381" s="64" t="s">
        <v>88</v>
      </c>
      <c r="S381" s="65" t="s">
        <v>71</v>
      </c>
    </row>
    <row r="382" spans="1:19">
      <c r="A382" t="s">
        <v>588</v>
      </c>
      <c r="B382" s="21">
        <v>45091</v>
      </c>
      <c r="C382" s="66" t="s">
        <v>582</v>
      </c>
      <c r="D382" s="6">
        <v>4</v>
      </c>
      <c r="H382">
        <v>31</v>
      </c>
      <c r="I382">
        <v>26</v>
      </c>
      <c r="J382" s="7">
        <v>35</v>
      </c>
      <c r="K382" s="24">
        <v>19</v>
      </c>
      <c r="L382" s="24">
        <v>17</v>
      </c>
      <c r="M382" s="7">
        <v>21</v>
      </c>
      <c r="N382" s="8">
        <f t="shared" si="20"/>
        <v>19</v>
      </c>
      <c r="O382" s="40">
        <f t="shared" si="22"/>
        <v>45073</v>
      </c>
      <c r="P382" s="41">
        <f t="shared" si="23"/>
        <v>45098</v>
      </c>
      <c r="Q382" s="71" t="s">
        <v>639</v>
      </c>
      <c r="R382" s="64" t="s">
        <v>88</v>
      </c>
      <c r="S382" s="65" t="s">
        <v>67</v>
      </c>
    </row>
    <row r="383" ht="28.8" spans="1:19">
      <c r="A383" t="s">
        <v>589</v>
      </c>
      <c r="B383" s="21">
        <v>45091</v>
      </c>
      <c r="C383" s="66" t="s">
        <v>582</v>
      </c>
      <c r="D383" s="6">
        <v>5</v>
      </c>
      <c r="H383">
        <v>31</v>
      </c>
      <c r="I383">
        <v>33</v>
      </c>
      <c r="J383" s="7">
        <v>34</v>
      </c>
      <c r="K383" s="24">
        <v>19</v>
      </c>
      <c r="L383" s="24">
        <v>20</v>
      </c>
      <c r="M383" s="7">
        <v>20</v>
      </c>
      <c r="N383" s="8">
        <f t="shared" si="20"/>
        <v>20</v>
      </c>
      <c r="O383" s="40">
        <f t="shared" si="22"/>
        <v>45072</v>
      </c>
      <c r="P383" s="41">
        <f t="shared" si="23"/>
        <v>45097</v>
      </c>
      <c r="Q383" s="79"/>
      <c r="R383" s="81" t="s">
        <v>590</v>
      </c>
      <c r="S383" s="65" t="s">
        <v>67</v>
      </c>
    </row>
    <row r="384" spans="1:19">
      <c r="A384" t="s">
        <v>591</v>
      </c>
      <c r="B384" s="21">
        <v>45091</v>
      </c>
      <c r="C384" s="66" t="s">
        <v>582</v>
      </c>
      <c r="D384" s="6">
        <v>4</v>
      </c>
      <c r="H384">
        <v>30</v>
      </c>
      <c r="I384">
        <v>31</v>
      </c>
      <c r="J384" s="7">
        <v>31</v>
      </c>
      <c r="K384" s="24">
        <v>19</v>
      </c>
      <c r="L384" s="24">
        <v>19</v>
      </c>
      <c r="M384" s="7">
        <v>19</v>
      </c>
      <c r="N384" s="8">
        <f t="shared" si="20"/>
        <v>19</v>
      </c>
      <c r="O384" s="40">
        <f t="shared" si="22"/>
        <v>45073</v>
      </c>
      <c r="P384" s="41">
        <f t="shared" si="23"/>
        <v>45098</v>
      </c>
      <c r="Q384" s="70"/>
      <c r="R384" s="64" t="s">
        <v>109</v>
      </c>
      <c r="S384" s="65" t="s">
        <v>71</v>
      </c>
    </row>
    <row r="385" spans="1:19">
      <c r="A385" t="s">
        <v>592</v>
      </c>
      <c r="B385" s="21">
        <v>45091</v>
      </c>
      <c r="C385" s="66" t="s">
        <v>582</v>
      </c>
      <c r="D385" s="6">
        <v>8</v>
      </c>
      <c r="H385">
        <v>41</v>
      </c>
      <c r="I385">
        <v>42</v>
      </c>
      <c r="J385" s="7">
        <v>44</v>
      </c>
      <c r="K385" s="24">
        <v>23</v>
      </c>
      <c r="L385" s="24">
        <v>23</v>
      </c>
      <c r="M385" s="7">
        <v>23</v>
      </c>
      <c r="N385" s="8">
        <f t="shared" si="20"/>
        <v>23</v>
      </c>
      <c r="O385" s="40">
        <f t="shared" si="22"/>
        <v>45069</v>
      </c>
      <c r="P385" s="41">
        <f t="shared" si="23"/>
        <v>45094</v>
      </c>
      <c r="Q385" s="70" t="s">
        <v>635</v>
      </c>
      <c r="R385" s="64" t="s">
        <v>491</v>
      </c>
      <c r="S385" s="65" t="s">
        <v>67</v>
      </c>
    </row>
    <row r="386" spans="1:19">
      <c r="A386" t="s">
        <v>593</v>
      </c>
      <c r="B386" s="21">
        <v>45091</v>
      </c>
      <c r="C386" s="66" t="s">
        <v>582</v>
      </c>
      <c r="D386" s="6">
        <v>5</v>
      </c>
      <c r="H386">
        <v>35</v>
      </c>
      <c r="I386">
        <v>31</v>
      </c>
      <c r="J386" s="7">
        <v>33</v>
      </c>
      <c r="K386" s="24">
        <v>21</v>
      </c>
      <c r="L386" s="24">
        <v>19</v>
      </c>
      <c r="M386" s="7">
        <v>20</v>
      </c>
      <c r="N386" s="8">
        <f t="shared" si="20"/>
        <v>20</v>
      </c>
      <c r="O386" s="40">
        <f t="shared" si="22"/>
        <v>45072</v>
      </c>
      <c r="P386" s="41">
        <f t="shared" si="23"/>
        <v>45097</v>
      </c>
      <c r="Q386" s="70"/>
      <c r="R386" s="64" t="s">
        <v>88</v>
      </c>
      <c r="S386" s="65" t="s">
        <v>67</v>
      </c>
    </row>
    <row r="387" spans="1:19">
      <c r="A387" t="s">
        <v>594</v>
      </c>
      <c r="B387" s="21">
        <v>45091</v>
      </c>
      <c r="C387" s="66" t="s">
        <v>582</v>
      </c>
      <c r="D387" s="6">
        <v>4</v>
      </c>
      <c r="H387">
        <v>37</v>
      </c>
      <c r="I387">
        <v>31</v>
      </c>
      <c r="J387" s="7">
        <v>36</v>
      </c>
      <c r="K387" s="24">
        <v>22</v>
      </c>
      <c r="L387" s="24">
        <v>19</v>
      </c>
      <c r="M387" s="7">
        <v>21</v>
      </c>
      <c r="N387" s="8">
        <f t="shared" si="20"/>
        <v>21</v>
      </c>
      <c r="O387" s="40">
        <f t="shared" si="22"/>
        <v>45071</v>
      </c>
      <c r="P387" s="41">
        <f t="shared" si="23"/>
        <v>45096</v>
      </c>
      <c r="Q387" s="70" t="s">
        <v>625</v>
      </c>
      <c r="R387" s="64" t="s">
        <v>88</v>
      </c>
      <c r="S387" s="65" t="s">
        <v>67</v>
      </c>
    </row>
    <row r="388" spans="1:19">
      <c r="A388" t="s">
        <v>595</v>
      </c>
      <c r="B388" s="21">
        <v>45091</v>
      </c>
      <c r="C388" s="66" t="s">
        <v>582</v>
      </c>
      <c r="D388" s="6">
        <v>2</v>
      </c>
      <c r="H388">
        <v>37</v>
      </c>
      <c r="I388">
        <v>40</v>
      </c>
      <c r="K388" s="24">
        <v>22</v>
      </c>
      <c r="L388" s="24">
        <v>22</v>
      </c>
      <c r="N388" s="8">
        <f>ROUND((K388+L388)/2,0)</f>
        <v>22</v>
      </c>
      <c r="O388" s="40">
        <f t="shared" si="22"/>
        <v>45070</v>
      </c>
      <c r="P388" s="41">
        <f t="shared" si="23"/>
        <v>45095</v>
      </c>
      <c r="Q388" s="70" t="s">
        <v>631</v>
      </c>
      <c r="R388" s="64" t="s">
        <v>491</v>
      </c>
      <c r="S388" s="65" t="s">
        <v>67</v>
      </c>
    </row>
    <row r="389" spans="1:19">
      <c r="A389" t="s">
        <v>596</v>
      </c>
      <c r="B389" s="21">
        <v>45091</v>
      </c>
      <c r="C389" s="66" t="s">
        <v>582</v>
      </c>
      <c r="D389" s="6">
        <v>6</v>
      </c>
      <c r="H389">
        <v>27</v>
      </c>
      <c r="I389">
        <v>30</v>
      </c>
      <c r="J389" s="7">
        <v>32</v>
      </c>
      <c r="K389" s="24">
        <v>17</v>
      </c>
      <c r="L389" s="24">
        <v>19</v>
      </c>
      <c r="M389" s="7">
        <v>19</v>
      </c>
      <c r="N389" s="8">
        <f t="shared" si="20"/>
        <v>18</v>
      </c>
      <c r="O389" s="40">
        <f t="shared" si="22"/>
        <v>45074</v>
      </c>
      <c r="P389" s="41">
        <f t="shared" si="23"/>
        <v>45099</v>
      </c>
      <c r="Q389" s="70"/>
      <c r="R389" s="64" t="s">
        <v>290</v>
      </c>
      <c r="S389" s="65" t="s">
        <v>71</v>
      </c>
    </row>
    <row r="390" spans="1:19">
      <c r="A390" t="s">
        <v>597</v>
      </c>
      <c r="B390" s="21">
        <v>45091</v>
      </c>
      <c r="C390" s="66" t="s">
        <v>582</v>
      </c>
      <c r="D390" s="6">
        <v>5</v>
      </c>
      <c r="H390">
        <v>34</v>
      </c>
      <c r="I390">
        <v>36</v>
      </c>
      <c r="J390" s="7">
        <v>32</v>
      </c>
      <c r="K390" s="24">
        <v>20</v>
      </c>
      <c r="L390" s="24">
        <v>21</v>
      </c>
      <c r="M390" s="7">
        <v>19</v>
      </c>
      <c r="N390" s="8">
        <f t="shared" si="20"/>
        <v>20</v>
      </c>
      <c r="O390" s="40">
        <f t="shared" si="22"/>
        <v>45072</v>
      </c>
      <c r="P390" s="41">
        <f t="shared" si="23"/>
        <v>45097</v>
      </c>
      <c r="Q390" s="70" t="s">
        <v>633</v>
      </c>
      <c r="R390" s="64" t="s">
        <v>88</v>
      </c>
      <c r="S390" s="65" t="s">
        <v>67</v>
      </c>
    </row>
    <row r="391" spans="1:19">
      <c r="A391" t="s">
        <v>598</v>
      </c>
      <c r="B391" s="21">
        <v>45091</v>
      </c>
      <c r="C391" s="66" t="s">
        <v>582</v>
      </c>
      <c r="D391" s="6">
        <v>6</v>
      </c>
      <c r="H391">
        <v>40</v>
      </c>
      <c r="I391">
        <v>42</v>
      </c>
      <c r="J391" s="7">
        <v>43</v>
      </c>
      <c r="K391" s="24">
        <v>22</v>
      </c>
      <c r="L391" s="24">
        <v>23</v>
      </c>
      <c r="M391" s="7">
        <v>23</v>
      </c>
      <c r="N391" s="8">
        <f t="shared" si="20"/>
        <v>23</v>
      </c>
      <c r="O391" s="40">
        <f t="shared" si="22"/>
        <v>45069</v>
      </c>
      <c r="P391" s="41">
        <f t="shared" si="23"/>
        <v>45094</v>
      </c>
      <c r="Q391" s="70" t="s">
        <v>635</v>
      </c>
      <c r="R391" s="64" t="s">
        <v>599</v>
      </c>
      <c r="S391" s="65" t="s">
        <v>71</v>
      </c>
    </row>
    <row r="392" spans="1:19">
      <c r="A392" t="s">
        <v>600</v>
      </c>
      <c r="B392" s="21">
        <v>45091</v>
      </c>
      <c r="C392" s="66" t="s">
        <v>582</v>
      </c>
      <c r="D392" s="6">
        <v>4</v>
      </c>
      <c r="E392">
        <v>45</v>
      </c>
      <c r="F392">
        <v>60</v>
      </c>
      <c r="G392" s="7">
        <v>45</v>
      </c>
      <c r="K392" s="24">
        <v>6</v>
      </c>
      <c r="L392" s="24">
        <v>7</v>
      </c>
      <c r="M392" s="7">
        <v>6</v>
      </c>
      <c r="N392" s="8">
        <f t="shared" si="20"/>
        <v>6</v>
      </c>
      <c r="O392" s="40">
        <f t="shared" si="22"/>
        <v>45086</v>
      </c>
      <c r="P392" s="41">
        <f t="shared" si="23"/>
        <v>45111</v>
      </c>
      <c r="Q392" s="71" t="s">
        <v>639</v>
      </c>
      <c r="R392" s="64" t="s">
        <v>599</v>
      </c>
      <c r="S392" s="65" t="s">
        <v>71</v>
      </c>
    </row>
    <row r="393" spans="1:19">
      <c r="A393" t="s">
        <v>601</v>
      </c>
      <c r="B393" s="21">
        <v>45091</v>
      </c>
      <c r="C393" s="66" t="s">
        <v>582</v>
      </c>
      <c r="D393" s="6">
        <v>4</v>
      </c>
      <c r="H393">
        <v>39</v>
      </c>
      <c r="I393">
        <v>36</v>
      </c>
      <c r="J393" s="7">
        <v>36</v>
      </c>
      <c r="K393" s="24">
        <v>22</v>
      </c>
      <c r="L393" s="24">
        <v>21</v>
      </c>
      <c r="M393" s="7">
        <v>21</v>
      </c>
      <c r="N393" s="8">
        <f t="shared" si="20"/>
        <v>21</v>
      </c>
      <c r="O393" s="40">
        <f t="shared" si="22"/>
        <v>45071</v>
      </c>
      <c r="P393" s="41">
        <f t="shared" si="23"/>
        <v>45096</v>
      </c>
      <c r="Q393" s="70" t="s">
        <v>624</v>
      </c>
      <c r="R393" s="64" t="s">
        <v>602</v>
      </c>
      <c r="S393" s="65" t="s">
        <v>71</v>
      </c>
    </row>
    <row r="394" spans="1:19">
      <c r="A394" t="s">
        <v>603</v>
      </c>
      <c r="B394" s="21">
        <v>45091</v>
      </c>
      <c r="C394" s="66" t="s">
        <v>582</v>
      </c>
      <c r="D394" s="6">
        <v>6</v>
      </c>
      <c r="H394">
        <v>32</v>
      </c>
      <c r="I394">
        <v>31</v>
      </c>
      <c r="J394" s="7">
        <v>33</v>
      </c>
      <c r="K394" s="24">
        <v>19</v>
      </c>
      <c r="L394" s="24">
        <v>19</v>
      </c>
      <c r="M394" s="7">
        <v>20</v>
      </c>
      <c r="N394" s="8">
        <f t="shared" si="20"/>
        <v>19</v>
      </c>
      <c r="O394" s="40">
        <f t="shared" si="22"/>
        <v>45073</v>
      </c>
      <c r="P394" s="41">
        <f t="shared" si="23"/>
        <v>45098</v>
      </c>
      <c r="Q394" s="70" t="s">
        <v>635</v>
      </c>
      <c r="R394" s="64" t="s">
        <v>88</v>
      </c>
      <c r="S394" s="65" t="s">
        <v>67</v>
      </c>
    </row>
    <row r="395" spans="1:19">
      <c r="A395" t="s">
        <v>604</v>
      </c>
      <c r="B395" s="21">
        <v>45091</v>
      </c>
      <c r="C395" s="66" t="s">
        <v>582</v>
      </c>
      <c r="D395" s="6">
        <v>5</v>
      </c>
      <c r="H395">
        <v>30</v>
      </c>
      <c r="I395">
        <v>35</v>
      </c>
      <c r="J395" s="7">
        <v>32</v>
      </c>
      <c r="K395" s="24">
        <v>19</v>
      </c>
      <c r="L395" s="24">
        <v>21</v>
      </c>
      <c r="M395" s="7">
        <v>19</v>
      </c>
      <c r="N395" s="8">
        <f t="shared" si="20"/>
        <v>20</v>
      </c>
      <c r="O395" s="40">
        <f t="shared" si="22"/>
        <v>45072</v>
      </c>
      <c r="P395" s="41">
        <f t="shared" si="23"/>
        <v>45097</v>
      </c>
      <c r="Q395" s="70" t="s">
        <v>633</v>
      </c>
      <c r="R395" s="64" t="s">
        <v>109</v>
      </c>
      <c r="S395" s="65" t="s">
        <v>67</v>
      </c>
    </row>
    <row r="396" spans="1:19">
      <c r="A396" t="s">
        <v>605</v>
      </c>
      <c r="B396" s="21">
        <v>45091</v>
      </c>
      <c r="C396" s="66" t="s">
        <v>582</v>
      </c>
      <c r="D396" s="6">
        <v>4</v>
      </c>
      <c r="H396">
        <v>33</v>
      </c>
      <c r="I396">
        <v>38</v>
      </c>
      <c r="J396" s="7">
        <v>35</v>
      </c>
      <c r="K396" s="24">
        <v>20</v>
      </c>
      <c r="L396" s="24">
        <v>22</v>
      </c>
      <c r="M396" s="7">
        <v>21</v>
      </c>
      <c r="N396" s="8">
        <f t="shared" si="20"/>
        <v>21</v>
      </c>
      <c r="O396" s="40">
        <f t="shared" si="22"/>
        <v>45071</v>
      </c>
      <c r="P396" s="41">
        <f t="shared" si="23"/>
        <v>45096</v>
      </c>
      <c r="Q396" s="71" t="s">
        <v>639</v>
      </c>
      <c r="R396" s="64" t="s">
        <v>606</v>
      </c>
      <c r="S396" s="65" t="s">
        <v>67</v>
      </c>
    </row>
    <row r="397" spans="1:19">
      <c r="A397" t="s">
        <v>607</v>
      </c>
      <c r="B397" s="21">
        <v>45091</v>
      </c>
      <c r="C397" s="66" t="s">
        <v>582</v>
      </c>
      <c r="D397" s="6">
        <v>4</v>
      </c>
      <c r="H397">
        <v>40</v>
      </c>
      <c r="I397">
        <v>37</v>
      </c>
      <c r="J397" s="7">
        <v>40</v>
      </c>
      <c r="K397" s="24">
        <v>22</v>
      </c>
      <c r="L397" s="24">
        <v>22</v>
      </c>
      <c r="M397" s="7">
        <v>22</v>
      </c>
      <c r="N397" s="8">
        <f t="shared" si="20"/>
        <v>22</v>
      </c>
      <c r="O397" s="40">
        <f t="shared" si="22"/>
        <v>45070</v>
      </c>
      <c r="P397" s="41">
        <f t="shared" si="23"/>
        <v>45095</v>
      </c>
      <c r="Q397" s="70" t="s">
        <v>625</v>
      </c>
      <c r="R397" s="64" t="s">
        <v>184</v>
      </c>
      <c r="S397" s="65" t="s">
        <v>67</v>
      </c>
    </row>
    <row r="398" spans="1:19">
      <c r="A398" t="s">
        <v>608</v>
      </c>
      <c r="B398" s="21">
        <v>45091</v>
      </c>
      <c r="C398" s="66" t="s">
        <v>582</v>
      </c>
      <c r="D398" s="6">
        <v>7</v>
      </c>
      <c r="H398">
        <v>29</v>
      </c>
      <c r="I398">
        <v>30</v>
      </c>
      <c r="J398" s="7">
        <v>32</v>
      </c>
      <c r="K398" s="24">
        <v>18</v>
      </c>
      <c r="L398" s="24">
        <v>19</v>
      </c>
      <c r="M398" s="7">
        <v>19</v>
      </c>
      <c r="N398" s="8">
        <f t="shared" si="20"/>
        <v>19</v>
      </c>
      <c r="O398" s="40">
        <f t="shared" si="22"/>
        <v>45073</v>
      </c>
      <c r="P398" s="41">
        <f t="shared" si="23"/>
        <v>45098</v>
      </c>
      <c r="Q398" s="70" t="s">
        <v>635</v>
      </c>
      <c r="R398" s="64" t="s">
        <v>88</v>
      </c>
      <c r="S398" s="65" t="s">
        <v>71</v>
      </c>
    </row>
    <row r="399" spans="1:19">
      <c r="A399" t="s">
        <v>609</v>
      </c>
      <c r="B399" s="21">
        <v>45091</v>
      </c>
      <c r="C399" s="66" t="s">
        <v>582</v>
      </c>
      <c r="D399" s="6">
        <v>2</v>
      </c>
      <c r="H399">
        <v>27</v>
      </c>
      <c r="I399">
        <v>36</v>
      </c>
      <c r="K399" s="24">
        <v>17</v>
      </c>
      <c r="L399" s="24">
        <v>21</v>
      </c>
      <c r="N399" s="8">
        <f>ROUND((K399+L399)/2,0)</f>
        <v>19</v>
      </c>
      <c r="O399" s="40">
        <f t="shared" si="22"/>
        <v>45073</v>
      </c>
      <c r="P399" s="41">
        <f t="shared" si="23"/>
        <v>45098</v>
      </c>
      <c r="Q399" s="70" t="s">
        <v>631</v>
      </c>
      <c r="R399" s="64" t="s">
        <v>165</v>
      </c>
      <c r="S399" s="65" t="s">
        <v>57</v>
      </c>
    </row>
    <row r="400" spans="1:19">
      <c r="A400" t="s">
        <v>610</v>
      </c>
      <c r="B400" s="21">
        <v>45091</v>
      </c>
      <c r="C400" s="66" t="s">
        <v>582</v>
      </c>
      <c r="D400" s="6">
        <v>6</v>
      </c>
      <c r="H400">
        <v>40</v>
      </c>
      <c r="I400">
        <v>43</v>
      </c>
      <c r="J400" s="7">
        <v>41</v>
      </c>
      <c r="K400" s="24">
        <v>22</v>
      </c>
      <c r="L400" s="24">
        <v>23</v>
      </c>
      <c r="M400" s="7">
        <v>23</v>
      </c>
      <c r="N400" s="8">
        <f t="shared" si="20"/>
        <v>23</v>
      </c>
      <c r="O400" s="40">
        <f t="shared" si="22"/>
        <v>45069</v>
      </c>
      <c r="P400" s="41">
        <f t="shared" si="23"/>
        <v>45094</v>
      </c>
      <c r="Q400" s="70" t="s">
        <v>625</v>
      </c>
      <c r="R400" s="64" t="s">
        <v>88</v>
      </c>
      <c r="S400" s="65" t="s">
        <v>67</v>
      </c>
    </row>
    <row r="401" spans="1:19">
      <c r="A401" t="s">
        <v>611</v>
      </c>
      <c r="B401" s="21">
        <v>45091</v>
      </c>
      <c r="C401" s="66" t="s">
        <v>582</v>
      </c>
      <c r="D401" s="6">
        <v>5</v>
      </c>
      <c r="H401">
        <v>38</v>
      </c>
      <c r="I401">
        <v>40</v>
      </c>
      <c r="J401" s="7">
        <v>37</v>
      </c>
      <c r="K401" s="24">
        <v>22</v>
      </c>
      <c r="L401" s="24">
        <v>22</v>
      </c>
      <c r="M401" s="7">
        <v>22</v>
      </c>
      <c r="N401" s="8">
        <f t="shared" si="20"/>
        <v>22</v>
      </c>
      <c r="O401" s="40">
        <f t="shared" si="22"/>
        <v>45070</v>
      </c>
      <c r="P401" s="41">
        <f t="shared" si="23"/>
        <v>45095</v>
      </c>
      <c r="Q401" s="70" t="s">
        <v>633</v>
      </c>
      <c r="R401" s="64" t="s">
        <v>491</v>
      </c>
      <c r="S401" s="65" t="s">
        <v>67</v>
      </c>
    </row>
    <row r="402" spans="1:19">
      <c r="A402" t="s">
        <v>612</v>
      </c>
      <c r="B402" s="21">
        <v>45091</v>
      </c>
      <c r="C402" s="66" t="s">
        <v>582</v>
      </c>
      <c r="D402" s="6">
        <v>2</v>
      </c>
      <c r="H402">
        <v>35</v>
      </c>
      <c r="I402">
        <v>36</v>
      </c>
      <c r="K402" s="24">
        <v>21</v>
      </c>
      <c r="L402" s="24">
        <v>21</v>
      </c>
      <c r="N402" s="8">
        <f>ROUND((K402+L402)/2,0)</f>
        <v>21</v>
      </c>
      <c r="O402" s="40">
        <f t="shared" si="22"/>
        <v>45071</v>
      </c>
      <c r="P402" s="41">
        <f t="shared" si="23"/>
        <v>45096</v>
      </c>
      <c r="Q402" s="70" t="s">
        <v>640</v>
      </c>
      <c r="R402" s="64" t="s">
        <v>613</v>
      </c>
      <c r="S402" s="65" t="s">
        <v>71</v>
      </c>
    </row>
    <row r="403" spans="1:19">
      <c r="A403" t="s">
        <v>614</v>
      </c>
      <c r="B403" s="21">
        <v>45091</v>
      </c>
      <c r="C403" s="66" t="s">
        <v>582</v>
      </c>
      <c r="D403" s="6">
        <v>5</v>
      </c>
      <c r="H403">
        <v>37</v>
      </c>
      <c r="I403">
        <v>37</v>
      </c>
      <c r="J403" s="7">
        <v>39</v>
      </c>
      <c r="K403" s="24">
        <v>22</v>
      </c>
      <c r="L403" s="24">
        <v>22</v>
      </c>
      <c r="M403" s="7">
        <v>22</v>
      </c>
      <c r="N403" s="8">
        <f t="shared" si="20"/>
        <v>22</v>
      </c>
      <c r="O403" s="40">
        <f t="shared" si="22"/>
        <v>45070</v>
      </c>
      <c r="P403" s="41">
        <f t="shared" si="23"/>
        <v>45095</v>
      </c>
      <c r="Q403" s="70" t="s">
        <v>633</v>
      </c>
      <c r="R403" s="64" t="s">
        <v>128</v>
      </c>
      <c r="S403" s="65" t="s">
        <v>71</v>
      </c>
    </row>
    <row r="404" spans="1:19">
      <c r="A404" t="s">
        <v>615</v>
      </c>
      <c r="B404" s="21">
        <v>45091</v>
      </c>
      <c r="C404" s="66" t="s">
        <v>582</v>
      </c>
      <c r="D404" s="6">
        <v>5</v>
      </c>
      <c r="H404">
        <v>38</v>
      </c>
      <c r="I404">
        <v>37</v>
      </c>
      <c r="J404" s="7">
        <v>36</v>
      </c>
      <c r="K404" s="24">
        <v>22</v>
      </c>
      <c r="L404" s="24">
        <v>22</v>
      </c>
      <c r="M404" s="7">
        <v>21</v>
      </c>
      <c r="N404" s="8">
        <f t="shared" si="20"/>
        <v>22</v>
      </c>
      <c r="O404" s="40">
        <f t="shared" si="22"/>
        <v>45070</v>
      </c>
      <c r="P404" s="41">
        <f t="shared" si="23"/>
        <v>45095</v>
      </c>
      <c r="Q404" s="70" t="s">
        <v>631</v>
      </c>
      <c r="R404" s="64" t="s">
        <v>616</v>
      </c>
      <c r="S404" s="65" t="s">
        <v>71</v>
      </c>
    </row>
    <row r="405" spans="1:19">
      <c r="A405" t="s">
        <v>617</v>
      </c>
      <c r="B405" s="21">
        <v>45091</v>
      </c>
      <c r="C405" s="66" t="s">
        <v>582</v>
      </c>
      <c r="D405" s="6">
        <v>6</v>
      </c>
      <c r="H405">
        <v>36</v>
      </c>
      <c r="I405" t="s">
        <v>39</v>
      </c>
      <c r="J405" s="7" t="s">
        <v>39</v>
      </c>
      <c r="K405" s="24">
        <v>24</v>
      </c>
      <c r="N405" s="8">
        <v>24</v>
      </c>
      <c r="O405" s="40">
        <f t="shared" si="22"/>
        <v>45068</v>
      </c>
      <c r="P405" s="41">
        <f t="shared" si="23"/>
        <v>45093</v>
      </c>
      <c r="Q405" s="70" t="s">
        <v>631</v>
      </c>
      <c r="R405" s="64" t="s">
        <v>613</v>
      </c>
      <c r="S405" s="65" t="s">
        <v>71</v>
      </c>
    </row>
    <row r="406" spans="1:19">
      <c r="A406" t="s">
        <v>618</v>
      </c>
      <c r="B406" s="21">
        <v>45091</v>
      </c>
      <c r="C406" s="66" t="s">
        <v>582</v>
      </c>
      <c r="D406" s="6">
        <v>4</v>
      </c>
      <c r="H406">
        <v>39</v>
      </c>
      <c r="I406">
        <v>40</v>
      </c>
      <c r="J406" s="7">
        <v>39</v>
      </c>
      <c r="K406" s="24">
        <v>22</v>
      </c>
      <c r="L406" s="24">
        <v>22</v>
      </c>
      <c r="M406" s="7">
        <v>22</v>
      </c>
      <c r="N406" s="8">
        <f t="shared" si="20"/>
        <v>22</v>
      </c>
      <c r="O406" s="40">
        <f t="shared" si="22"/>
        <v>45070</v>
      </c>
      <c r="P406" s="41">
        <f t="shared" si="23"/>
        <v>45095</v>
      </c>
      <c r="Q406" s="70" t="s">
        <v>624</v>
      </c>
      <c r="R406" s="64" t="s">
        <v>88</v>
      </c>
      <c r="S406" s="65" t="s">
        <v>71</v>
      </c>
    </row>
  </sheetData>
  <pageMargins left="0.7" right="0.7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360"/>
  <sheetViews>
    <sheetView workbookViewId="0">
      <selection activeCell="V13" sqref="V13"/>
    </sheetView>
  </sheetViews>
  <sheetFormatPr defaultColWidth="9" defaultRowHeight="14.4"/>
  <cols>
    <col min="2" max="2" width="9.85185185185185" customWidth="1"/>
    <col min="3" max="3" width="20" customWidth="1"/>
    <col min="4" max="4" width="4.57407407407407" style="6" hidden="1" customWidth="1"/>
    <col min="5" max="5" width="4.42592592592593" hidden="1" customWidth="1"/>
    <col min="6" max="6" width="4.57407407407407" hidden="1" customWidth="1"/>
    <col min="7" max="7" width="4.42592592592593" style="7" hidden="1" customWidth="1"/>
    <col min="8" max="8" width="4.57407407407407" hidden="1" customWidth="1"/>
    <col min="9" max="9" width="4.71296296296296" hidden="1" customWidth="1"/>
    <col min="10" max="10" width="4.57407407407407" style="7" hidden="1" customWidth="1"/>
    <col min="11" max="11" width="4.28703703703704" hidden="1" customWidth="1"/>
    <col min="12" max="12" width="4.57407407407407" hidden="1" customWidth="1"/>
    <col min="13" max="13" width="4.57407407407407" style="7" hidden="1" customWidth="1"/>
    <col min="14" max="14" width="8.71296296296296" style="8" hidden="1" customWidth="1"/>
    <col min="15" max="15" width="11.1388888888889" style="9" hidden="1" customWidth="1"/>
    <col min="16" max="16" width="10.4259259259259" style="10" hidden="1" customWidth="1"/>
    <col min="17" max="17" width="10.4259259259259" style="4" customWidth="1"/>
    <col min="18" max="18" width="19.1388888888889" style="64" customWidth="1"/>
    <col min="19" max="19" width="9.13888888888889" style="65"/>
    <col min="21" max="21" width="11.712962962963" customWidth="1"/>
  </cols>
  <sheetData>
    <row r="1" s="1" customFormat="1" ht="58.35" spans="1:19">
      <c r="A1" s="12" t="s">
        <v>0</v>
      </c>
      <c r="B1" s="12" t="s">
        <v>1</v>
      </c>
      <c r="C1" s="12" t="s">
        <v>2</v>
      </c>
      <c r="D1" s="13" t="s">
        <v>3</v>
      </c>
      <c r="E1" s="14" t="s">
        <v>4</v>
      </c>
      <c r="F1" s="14" t="s">
        <v>5</v>
      </c>
      <c r="G1" s="15" t="s">
        <v>6</v>
      </c>
      <c r="H1" s="12" t="s">
        <v>7</v>
      </c>
      <c r="I1" s="12" t="s">
        <v>8</v>
      </c>
      <c r="J1" s="32" t="s">
        <v>9</v>
      </c>
      <c r="K1" s="12" t="s">
        <v>10</v>
      </c>
      <c r="L1" s="12" t="s">
        <v>11</v>
      </c>
      <c r="M1" s="32" t="s">
        <v>12</v>
      </c>
      <c r="N1" s="33" t="s">
        <v>13</v>
      </c>
      <c r="O1" s="34" t="s">
        <v>14</v>
      </c>
      <c r="P1" s="35" t="s">
        <v>15</v>
      </c>
      <c r="Q1" s="44" t="s">
        <v>619</v>
      </c>
      <c r="R1" s="67" t="s">
        <v>50</v>
      </c>
      <c r="S1" s="68" t="s">
        <v>51</v>
      </c>
    </row>
    <row r="2" s="2" customFormat="1" ht="15.95" customHeight="1" spans="1:20">
      <c r="A2" t="s">
        <v>98</v>
      </c>
      <c r="B2" s="21">
        <v>45088</v>
      </c>
      <c r="C2" s="30" t="s">
        <v>82</v>
      </c>
      <c r="D2" s="6">
        <v>3</v>
      </c>
      <c r="E2"/>
      <c r="F2"/>
      <c r="G2" s="7"/>
      <c r="H2">
        <v>28</v>
      </c>
      <c r="I2">
        <v>12</v>
      </c>
      <c r="J2" s="7">
        <v>27</v>
      </c>
      <c r="K2" s="24">
        <v>18</v>
      </c>
      <c r="L2" s="24">
        <v>12</v>
      </c>
      <c r="M2" s="7">
        <v>17</v>
      </c>
      <c r="N2" s="39">
        <f>ROUND((K2+L2+M2)/3,0)</f>
        <v>16</v>
      </c>
      <c r="O2" s="40">
        <f t="shared" ref="O2:O65" si="0">B2-N2+1</f>
        <v>45073</v>
      </c>
      <c r="P2" s="41">
        <f t="shared" ref="P2:P65" si="1">O2+25</f>
        <v>45098</v>
      </c>
      <c r="Q2" s="69"/>
      <c r="R2" s="64" t="s">
        <v>685</v>
      </c>
      <c r="S2" s="65" t="s">
        <v>57</v>
      </c>
      <c r="T2" s="2" t="s">
        <v>53</v>
      </c>
    </row>
    <row r="3" spans="1:29">
      <c r="A3" t="s">
        <v>105</v>
      </c>
      <c r="B3" s="21">
        <v>45091</v>
      </c>
      <c r="C3" s="31" t="s">
        <v>103</v>
      </c>
      <c r="D3" s="6">
        <v>1</v>
      </c>
      <c r="H3">
        <v>28</v>
      </c>
      <c r="K3" s="24">
        <v>18</v>
      </c>
      <c r="L3" s="24"/>
      <c r="N3" s="39">
        <v>18</v>
      </c>
      <c r="O3" s="40">
        <f t="shared" si="0"/>
        <v>45074</v>
      </c>
      <c r="P3" s="41">
        <f t="shared" si="1"/>
        <v>45099</v>
      </c>
      <c r="Q3" s="70"/>
      <c r="R3" s="64" t="s">
        <v>685</v>
      </c>
      <c r="S3" s="65" t="s">
        <v>57</v>
      </c>
      <c r="U3">
        <v>1</v>
      </c>
      <c r="V3">
        <v>2</v>
      </c>
      <c r="W3">
        <v>3</v>
      </c>
      <c r="X3">
        <v>4</v>
      </c>
      <c r="Y3">
        <v>5</v>
      </c>
      <c r="Z3">
        <v>6</v>
      </c>
      <c r="AA3">
        <v>7</v>
      </c>
      <c r="AC3" t="s">
        <v>68</v>
      </c>
    </row>
    <row r="4" spans="1:35">
      <c r="A4" t="s">
        <v>147</v>
      </c>
      <c r="B4" s="21">
        <v>45091</v>
      </c>
      <c r="C4" s="31" t="s">
        <v>103</v>
      </c>
      <c r="D4" s="6">
        <v>4</v>
      </c>
      <c r="H4">
        <v>35</v>
      </c>
      <c r="I4">
        <v>38</v>
      </c>
      <c r="J4" s="7">
        <v>36</v>
      </c>
      <c r="K4" s="24">
        <v>21</v>
      </c>
      <c r="L4" s="24">
        <v>22</v>
      </c>
      <c r="M4" s="7">
        <v>21</v>
      </c>
      <c r="N4" s="39">
        <f>ROUND((K4+L4+M4)/3,0)</f>
        <v>21</v>
      </c>
      <c r="O4" s="40">
        <f t="shared" si="0"/>
        <v>45071</v>
      </c>
      <c r="P4" s="41">
        <f t="shared" si="1"/>
        <v>45096</v>
      </c>
      <c r="Q4" s="70" t="s">
        <v>624</v>
      </c>
      <c r="R4" s="64" t="s">
        <v>685</v>
      </c>
      <c r="S4" s="65" t="s">
        <v>57</v>
      </c>
      <c r="U4" t="s">
        <v>685</v>
      </c>
      <c r="V4" t="s">
        <v>686</v>
      </c>
      <c r="W4" t="s">
        <v>532</v>
      </c>
      <c r="X4" t="s">
        <v>88</v>
      </c>
      <c r="Y4" t="s">
        <v>687</v>
      </c>
      <c r="Z4" t="s">
        <v>688</v>
      </c>
      <c r="AA4" t="s">
        <v>689</v>
      </c>
      <c r="AD4" t="s">
        <v>685</v>
      </c>
      <c r="AE4" t="s">
        <v>686</v>
      </c>
      <c r="AF4" t="s">
        <v>532</v>
      </c>
      <c r="AG4" t="s">
        <v>88</v>
      </c>
      <c r="AH4" t="s">
        <v>687</v>
      </c>
      <c r="AI4" t="s">
        <v>697</v>
      </c>
    </row>
    <row r="5" spans="1:35">
      <c r="A5" t="s">
        <v>148</v>
      </c>
      <c r="B5" s="21">
        <v>45091</v>
      </c>
      <c r="C5" s="31" t="s">
        <v>103</v>
      </c>
      <c r="D5" s="6">
        <v>3</v>
      </c>
      <c r="F5" t="s">
        <v>149</v>
      </c>
      <c r="H5">
        <v>32</v>
      </c>
      <c r="K5" s="24">
        <v>19</v>
      </c>
      <c r="L5" s="24"/>
      <c r="N5" s="39">
        <v>19</v>
      </c>
      <c r="O5" s="40">
        <f t="shared" si="0"/>
        <v>45073</v>
      </c>
      <c r="P5" s="41">
        <f t="shared" si="1"/>
        <v>45098</v>
      </c>
      <c r="Q5" s="70"/>
      <c r="R5" s="64" t="s">
        <v>685</v>
      </c>
      <c r="S5" s="65" t="s">
        <v>57</v>
      </c>
      <c r="U5" t="s">
        <v>690</v>
      </c>
      <c r="V5" t="s">
        <v>691</v>
      </c>
      <c r="W5" t="s">
        <v>692</v>
      </c>
      <c r="X5" t="s">
        <v>693</v>
      </c>
      <c r="Y5" t="s">
        <v>694</v>
      </c>
      <c r="Z5" t="s">
        <v>695</v>
      </c>
      <c r="AA5" t="s">
        <v>696</v>
      </c>
      <c r="AD5" t="s">
        <v>690</v>
      </c>
      <c r="AE5" t="s">
        <v>691</v>
      </c>
      <c r="AF5" t="s">
        <v>698</v>
      </c>
      <c r="AG5" t="s">
        <v>699</v>
      </c>
      <c r="AH5" t="s">
        <v>700</v>
      </c>
      <c r="AI5" t="s">
        <v>701</v>
      </c>
    </row>
    <row r="6" spans="1:35">
      <c r="A6" t="s">
        <v>159</v>
      </c>
      <c r="B6" s="21">
        <v>45091</v>
      </c>
      <c r="C6" s="31" t="s">
        <v>103</v>
      </c>
      <c r="D6" s="6">
        <v>5</v>
      </c>
      <c r="H6">
        <v>32</v>
      </c>
      <c r="I6">
        <v>30</v>
      </c>
      <c r="J6" s="7">
        <v>34</v>
      </c>
      <c r="K6" s="24">
        <v>19</v>
      </c>
      <c r="L6" s="24">
        <v>19</v>
      </c>
      <c r="M6" s="7">
        <v>20</v>
      </c>
      <c r="N6" s="39">
        <f t="shared" ref="N6:N12" si="2">ROUND((K6+L6+M6)/3,0)</f>
        <v>19</v>
      </c>
      <c r="O6" s="40">
        <f t="shared" si="0"/>
        <v>45073</v>
      </c>
      <c r="P6" s="41">
        <f t="shared" si="1"/>
        <v>45098</v>
      </c>
      <c r="Q6" s="70"/>
      <c r="R6" s="64" t="s">
        <v>685</v>
      </c>
      <c r="S6" s="65" t="s">
        <v>57</v>
      </c>
      <c r="T6" t="s">
        <v>702</v>
      </c>
      <c r="U6">
        <f>13/2+34+13</f>
        <v>53.5</v>
      </c>
      <c r="V6">
        <f>1+7+6+5+19+3+13+27+14+6+11</f>
        <v>112</v>
      </c>
      <c r="W6">
        <f>49+2.5</f>
        <v>51.5</v>
      </c>
      <c r="X6">
        <f>44+5+3+14+3.5</f>
        <v>69.5</v>
      </c>
      <c r="Y6">
        <f>28+6+2.5</f>
        <v>36.5</v>
      </c>
      <c r="Z6">
        <v>2</v>
      </c>
      <c r="AA6">
        <f>33+5.5</f>
        <v>38.5</v>
      </c>
      <c r="AC6" t="s">
        <v>702</v>
      </c>
      <c r="AD6">
        <f>13/2+34+13</f>
        <v>53.5</v>
      </c>
      <c r="AE6">
        <f>1+7+6+5+19+3+13+27+14+6+11</f>
        <v>112</v>
      </c>
      <c r="AF6">
        <f>49+2.5</f>
        <v>51.5</v>
      </c>
      <c r="AG6">
        <f>44+5+3+14+3.5</f>
        <v>69.5</v>
      </c>
      <c r="AH6">
        <f>28+6+2.5</f>
        <v>36.5</v>
      </c>
      <c r="AI6">
        <v>40.5</v>
      </c>
    </row>
    <row r="7" spans="1:35">
      <c r="A7" t="s">
        <v>381</v>
      </c>
      <c r="B7" s="21">
        <v>45092</v>
      </c>
      <c r="C7" s="31" t="s">
        <v>356</v>
      </c>
      <c r="D7" s="6">
        <v>4</v>
      </c>
      <c r="H7" s="24">
        <v>40</v>
      </c>
      <c r="I7">
        <v>38</v>
      </c>
      <c r="J7" s="7">
        <v>38</v>
      </c>
      <c r="K7" s="24">
        <v>22</v>
      </c>
      <c r="L7" s="24">
        <v>22</v>
      </c>
      <c r="M7" s="7">
        <v>22</v>
      </c>
      <c r="N7" s="39">
        <f t="shared" si="2"/>
        <v>22</v>
      </c>
      <c r="O7" s="40">
        <f t="shared" si="0"/>
        <v>45071</v>
      </c>
      <c r="P7" s="41">
        <f t="shared" si="1"/>
        <v>45096</v>
      </c>
      <c r="Q7" s="70" t="s">
        <v>631</v>
      </c>
      <c r="R7" s="64" t="s">
        <v>685</v>
      </c>
      <c r="S7" s="65" t="s">
        <v>57</v>
      </c>
      <c r="T7" t="s">
        <v>639</v>
      </c>
      <c r="U7">
        <v>2.5</v>
      </c>
      <c r="V7">
        <v>4.5</v>
      </c>
      <c r="W7">
        <v>1.5</v>
      </c>
      <c r="X7">
        <v>6</v>
      </c>
      <c r="Y7">
        <v>2</v>
      </c>
      <c r="AA7">
        <v>5.5</v>
      </c>
      <c r="AC7" t="s">
        <v>639</v>
      </c>
      <c r="AD7">
        <v>2.5</v>
      </c>
      <c r="AE7">
        <v>4.5</v>
      </c>
      <c r="AF7">
        <v>1.5</v>
      </c>
      <c r="AG7">
        <v>6</v>
      </c>
      <c r="AH7">
        <v>2</v>
      </c>
      <c r="AI7">
        <v>5.5</v>
      </c>
    </row>
    <row r="8" spans="1:35">
      <c r="A8" t="s">
        <v>404</v>
      </c>
      <c r="B8" s="21">
        <v>45092</v>
      </c>
      <c r="C8" s="52" t="s">
        <v>390</v>
      </c>
      <c r="D8" s="6">
        <v>4</v>
      </c>
      <c r="E8">
        <v>60</v>
      </c>
      <c r="F8">
        <v>60</v>
      </c>
      <c r="G8" s="7">
        <v>60</v>
      </c>
      <c r="K8" s="24">
        <v>7</v>
      </c>
      <c r="L8" s="24">
        <v>7</v>
      </c>
      <c r="M8" s="7">
        <v>7</v>
      </c>
      <c r="N8" s="39">
        <f t="shared" si="2"/>
        <v>7</v>
      </c>
      <c r="O8" s="40">
        <f t="shared" si="0"/>
        <v>45086</v>
      </c>
      <c r="P8" s="41">
        <f t="shared" si="1"/>
        <v>45111</v>
      </c>
      <c r="Q8" s="71" t="s">
        <v>639</v>
      </c>
      <c r="R8" s="64" t="s">
        <v>685</v>
      </c>
      <c r="S8" s="65" t="s">
        <v>57</v>
      </c>
      <c r="AD8" t="s">
        <v>690</v>
      </c>
      <c r="AE8" t="s">
        <v>691</v>
      </c>
      <c r="AF8" t="s">
        <v>698</v>
      </c>
      <c r="AG8" t="s">
        <v>699</v>
      </c>
      <c r="AH8" t="s">
        <v>700</v>
      </c>
      <c r="AI8" t="s">
        <v>701</v>
      </c>
    </row>
    <row r="9" spans="1:35">
      <c r="A9" t="s">
        <v>99</v>
      </c>
      <c r="B9" s="21">
        <v>45088</v>
      </c>
      <c r="C9" s="30" t="s">
        <v>82</v>
      </c>
      <c r="D9" s="6">
        <v>3</v>
      </c>
      <c r="H9">
        <v>32</v>
      </c>
      <c r="I9">
        <v>36</v>
      </c>
      <c r="J9" s="7">
        <v>29</v>
      </c>
      <c r="K9" s="24">
        <v>19</v>
      </c>
      <c r="L9" s="24">
        <v>21</v>
      </c>
      <c r="M9" s="7">
        <v>18</v>
      </c>
      <c r="N9" s="39">
        <f t="shared" si="2"/>
        <v>19</v>
      </c>
      <c r="O9" s="40">
        <f t="shared" si="0"/>
        <v>45070</v>
      </c>
      <c r="P9" s="41">
        <f t="shared" si="1"/>
        <v>45095</v>
      </c>
      <c r="Q9" s="70"/>
      <c r="R9" s="64" t="s">
        <v>685</v>
      </c>
      <c r="S9" s="65" t="s">
        <v>71</v>
      </c>
      <c r="V9" t="s">
        <v>703</v>
      </c>
      <c r="W9" t="s">
        <v>704</v>
      </c>
      <c r="X9" t="s">
        <v>705</v>
      </c>
      <c r="AC9" t="s">
        <v>706</v>
      </c>
      <c r="AD9">
        <f>AD7/AD6*100</f>
        <v>4.67289719626168</v>
      </c>
      <c r="AE9">
        <f t="shared" ref="AE9:AI9" si="3">AE7/AE6*100</f>
        <v>4.01785714285714</v>
      </c>
      <c r="AF9">
        <f t="shared" si="3"/>
        <v>2.9126213592233</v>
      </c>
      <c r="AG9">
        <f t="shared" si="3"/>
        <v>8.63309352517986</v>
      </c>
      <c r="AH9">
        <f t="shared" si="3"/>
        <v>5.47945205479452</v>
      </c>
      <c r="AI9">
        <f t="shared" si="3"/>
        <v>13.5802469135802</v>
      </c>
    </row>
    <row r="10" spans="1:24">
      <c r="A10" t="s">
        <v>113</v>
      </c>
      <c r="B10" s="21">
        <v>45091</v>
      </c>
      <c r="C10" s="31" t="s">
        <v>103</v>
      </c>
      <c r="D10" s="6">
        <v>5</v>
      </c>
      <c r="H10">
        <v>31</v>
      </c>
      <c r="I10">
        <v>31</v>
      </c>
      <c r="J10" s="7">
        <v>31</v>
      </c>
      <c r="K10" s="24">
        <v>19</v>
      </c>
      <c r="L10" s="24">
        <v>19</v>
      </c>
      <c r="M10" s="7">
        <v>19</v>
      </c>
      <c r="N10" s="39">
        <f t="shared" si="2"/>
        <v>19</v>
      </c>
      <c r="O10" s="40">
        <f t="shared" si="0"/>
        <v>45073</v>
      </c>
      <c r="P10" s="41">
        <f t="shared" si="1"/>
        <v>45098</v>
      </c>
      <c r="Q10" s="70"/>
      <c r="R10" s="64" t="s">
        <v>685</v>
      </c>
      <c r="S10" s="65" t="s">
        <v>71</v>
      </c>
      <c r="U10" t="s">
        <v>702</v>
      </c>
      <c r="V10">
        <v>51</v>
      </c>
      <c r="W10">
        <v>145</v>
      </c>
      <c r="X10">
        <v>161</v>
      </c>
    </row>
    <row r="11" spans="1:24">
      <c r="A11" t="s">
        <v>116</v>
      </c>
      <c r="B11" s="21">
        <v>45091</v>
      </c>
      <c r="C11" s="31" t="s">
        <v>103</v>
      </c>
      <c r="D11" s="6">
        <v>5</v>
      </c>
      <c r="H11">
        <v>36</v>
      </c>
      <c r="I11">
        <v>40</v>
      </c>
      <c r="J11" s="7">
        <v>34</v>
      </c>
      <c r="K11" s="24">
        <v>21</v>
      </c>
      <c r="L11" s="24">
        <v>22</v>
      </c>
      <c r="M11" s="7">
        <v>20</v>
      </c>
      <c r="N11" s="39">
        <f t="shared" si="2"/>
        <v>21</v>
      </c>
      <c r="O11" s="40">
        <f t="shared" si="0"/>
        <v>45071</v>
      </c>
      <c r="P11" s="41">
        <f t="shared" si="1"/>
        <v>45096</v>
      </c>
      <c r="Q11" s="70" t="s">
        <v>624</v>
      </c>
      <c r="R11" s="64" t="s">
        <v>685</v>
      </c>
      <c r="S11" s="65" t="s">
        <v>71</v>
      </c>
      <c r="U11" t="s">
        <v>707</v>
      </c>
      <c r="V11">
        <f>V10-V12</f>
        <v>44</v>
      </c>
      <c r="W11">
        <f t="shared" ref="W11:X11" si="4">W10-W12</f>
        <v>133</v>
      </c>
      <c r="X11">
        <f t="shared" si="4"/>
        <v>152</v>
      </c>
    </row>
    <row r="12" spans="1:24">
      <c r="A12" t="s">
        <v>146</v>
      </c>
      <c r="B12" s="21">
        <v>45091</v>
      </c>
      <c r="C12" s="31" t="s">
        <v>103</v>
      </c>
      <c r="D12" s="6">
        <v>4</v>
      </c>
      <c r="H12">
        <v>34</v>
      </c>
      <c r="I12">
        <v>35</v>
      </c>
      <c r="J12" s="7">
        <v>36</v>
      </c>
      <c r="K12" s="24">
        <v>20</v>
      </c>
      <c r="L12" s="24">
        <v>21</v>
      </c>
      <c r="M12" s="7">
        <v>21</v>
      </c>
      <c r="N12" s="39">
        <f t="shared" si="2"/>
        <v>21</v>
      </c>
      <c r="O12" s="40">
        <f t="shared" si="0"/>
        <v>45071</v>
      </c>
      <c r="P12" s="41">
        <f t="shared" si="1"/>
        <v>45096</v>
      </c>
      <c r="Q12" s="70" t="s">
        <v>624</v>
      </c>
      <c r="R12" s="64" t="s">
        <v>685</v>
      </c>
      <c r="S12" s="65" t="s">
        <v>71</v>
      </c>
      <c r="U12" t="s">
        <v>708</v>
      </c>
      <c r="V12">
        <v>7</v>
      </c>
      <c r="W12">
        <v>12</v>
      </c>
      <c r="X12">
        <v>9</v>
      </c>
    </row>
    <row r="13" spans="1:24">
      <c r="A13" t="s">
        <v>151</v>
      </c>
      <c r="B13" s="21">
        <v>45091</v>
      </c>
      <c r="C13" s="31" t="s">
        <v>103</v>
      </c>
      <c r="D13" s="6">
        <v>2</v>
      </c>
      <c r="H13">
        <v>32</v>
      </c>
      <c r="I13">
        <v>34</v>
      </c>
      <c r="K13" s="24">
        <v>19</v>
      </c>
      <c r="L13" s="24">
        <v>20</v>
      </c>
      <c r="N13" s="39">
        <f>ROUND((K13+L13)/2,0)</f>
        <v>20</v>
      </c>
      <c r="O13" s="40">
        <f t="shared" si="0"/>
        <v>45072</v>
      </c>
      <c r="P13" s="41">
        <f t="shared" si="1"/>
        <v>45097</v>
      </c>
      <c r="Q13" s="70"/>
      <c r="R13" s="64" t="s">
        <v>685</v>
      </c>
      <c r="S13" s="65" t="s">
        <v>71</v>
      </c>
      <c r="U13" t="s">
        <v>709</v>
      </c>
      <c r="V13">
        <f>V12/V10</f>
        <v>0.137254901960784</v>
      </c>
      <c r="W13">
        <f t="shared" ref="W13:X13" si="5">W12/W10</f>
        <v>0.0827586206896552</v>
      </c>
      <c r="X13">
        <f t="shared" si="5"/>
        <v>0.0559006211180124</v>
      </c>
    </row>
    <row r="14" spans="1:19">
      <c r="A14" t="s">
        <v>156</v>
      </c>
      <c r="B14" s="21">
        <v>45091</v>
      </c>
      <c r="C14" s="31" t="s">
        <v>103</v>
      </c>
      <c r="D14" s="6">
        <v>4</v>
      </c>
      <c r="H14">
        <v>22</v>
      </c>
      <c r="I14">
        <v>25</v>
      </c>
      <c r="J14" s="7">
        <v>26</v>
      </c>
      <c r="K14" s="24">
        <v>15</v>
      </c>
      <c r="L14" s="24">
        <v>16</v>
      </c>
      <c r="M14" s="7">
        <v>17</v>
      </c>
      <c r="N14" s="39">
        <f>ROUND((K14+L14+M14)/3,0)</f>
        <v>16</v>
      </c>
      <c r="O14" s="40">
        <f t="shared" si="0"/>
        <v>45076</v>
      </c>
      <c r="P14" s="41">
        <f t="shared" si="1"/>
        <v>45101</v>
      </c>
      <c r="Q14" s="70" t="s">
        <v>624</v>
      </c>
      <c r="R14" s="64" t="s">
        <v>685</v>
      </c>
      <c r="S14" s="65" t="s">
        <v>71</v>
      </c>
    </row>
    <row r="15" spans="1:19">
      <c r="A15" t="s">
        <v>189</v>
      </c>
      <c r="B15" s="21">
        <v>45091</v>
      </c>
      <c r="C15" s="52" t="s">
        <v>161</v>
      </c>
      <c r="D15" s="6">
        <v>4</v>
      </c>
      <c r="H15">
        <v>28</v>
      </c>
      <c r="I15">
        <v>24</v>
      </c>
      <c r="J15" s="7">
        <v>25</v>
      </c>
      <c r="K15" s="24">
        <v>18</v>
      </c>
      <c r="L15" s="24">
        <v>16</v>
      </c>
      <c r="M15" s="7">
        <v>16</v>
      </c>
      <c r="N15" s="39">
        <f>ROUND((K15+L15+M15)/3,0)</f>
        <v>17</v>
      </c>
      <c r="O15" s="40">
        <f t="shared" si="0"/>
        <v>45075</v>
      </c>
      <c r="P15" s="41">
        <f t="shared" si="1"/>
        <v>45100</v>
      </c>
      <c r="Q15" s="70"/>
      <c r="R15" s="64" t="s">
        <v>685</v>
      </c>
      <c r="S15" s="65" t="s">
        <v>71</v>
      </c>
    </row>
    <row r="16" spans="1:19">
      <c r="A16" t="s">
        <v>193</v>
      </c>
      <c r="B16" s="21">
        <v>45091</v>
      </c>
      <c r="C16" s="52" t="s">
        <v>161</v>
      </c>
      <c r="D16" s="6">
        <v>4</v>
      </c>
      <c r="H16">
        <v>20</v>
      </c>
      <c r="I16">
        <v>21</v>
      </c>
      <c r="J16" s="7">
        <v>21</v>
      </c>
      <c r="K16" s="24">
        <v>14</v>
      </c>
      <c r="L16" s="24">
        <v>15</v>
      </c>
      <c r="M16" s="7">
        <v>15</v>
      </c>
      <c r="N16" s="39">
        <f>ROUND((K16+L16+M16)/3,0)</f>
        <v>15</v>
      </c>
      <c r="O16" s="40">
        <f t="shared" si="0"/>
        <v>45077</v>
      </c>
      <c r="P16" s="41">
        <f t="shared" si="1"/>
        <v>45102</v>
      </c>
      <c r="Q16" s="70"/>
      <c r="R16" s="64" t="s">
        <v>685</v>
      </c>
      <c r="S16" s="65" t="s">
        <v>71</v>
      </c>
    </row>
    <row r="17" spans="1:19">
      <c r="A17" t="s">
        <v>377</v>
      </c>
      <c r="B17" s="21">
        <v>45092</v>
      </c>
      <c r="C17" s="31" t="s">
        <v>356</v>
      </c>
      <c r="D17" s="6">
        <v>4</v>
      </c>
      <c r="H17" s="24">
        <v>32</v>
      </c>
      <c r="I17" t="s">
        <v>39</v>
      </c>
      <c r="K17" s="24">
        <v>19</v>
      </c>
      <c r="L17" s="24">
        <v>24</v>
      </c>
      <c r="N17" s="39">
        <v>24</v>
      </c>
      <c r="O17" s="40">
        <f t="shared" si="0"/>
        <v>45069</v>
      </c>
      <c r="P17" s="41">
        <f t="shared" si="1"/>
        <v>45094</v>
      </c>
      <c r="Q17" s="70" t="s">
        <v>624</v>
      </c>
      <c r="R17" s="64" t="s">
        <v>685</v>
      </c>
      <c r="S17" s="65" t="s">
        <v>71</v>
      </c>
    </row>
    <row r="18" spans="1:19">
      <c r="A18" t="s">
        <v>500</v>
      </c>
      <c r="B18" s="21">
        <v>45091</v>
      </c>
      <c r="C18" s="52" t="s">
        <v>489</v>
      </c>
      <c r="D18" s="6">
        <v>4</v>
      </c>
      <c r="H18">
        <v>32</v>
      </c>
      <c r="I18">
        <v>29</v>
      </c>
      <c r="J18" s="7">
        <v>32</v>
      </c>
      <c r="K18" s="24">
        <v>19</v>
      </c>
      <c r="L18" s="24">
        <v>18</v>
      </c>
      <c r="M18" s="7">
        <v>19</v>
      </c>
      <c r="N18" s="39">
        <f t="shared" ref="N18:N26" si="6">ROUND((K18+L18+M18)/3,0)</f>
        <v>19</v>
      </c>
      <c r="O18" s="40">
        <f t="shared" si="0"/>
        <v>45073</v>
      </c>
      <c r="P18" s="41">
        <f t="shared" si="1"/>
        <v>45098</v>
      </c>
      <c r="Q18" s="71" t="s">
        <v>639</v>
      </c>
      <c r="R18" s="64" t="s">
        <v>685</v>
      </c>
      <c r="S18" s="65" t="s">
        <v>71</v>
      </c>
    </row>
    <row r="19" spans="1:19">
      <c r="A19" t="s">
        <v>552</v>
      </c>
      <c r="B19" s="21">
        <v>45091</v>
      </c>
      <c r="C19" s="31" t="s">
        <v>529</v>
      </c>
      <c r="D19" s="6">
        <v>5</v>
      </c>
      <c r="H19">
        <v>37</v>
      </c>
      <c r="I19">
        <v>36</v>
      </c>
      <c r="J19" s="7">
        <v>34</v>
      </c>
      <c r="K19" s="24">
        <v>22</v>
      </c>
      <c r="L19" s="24">
        <v>21</v>
      </c>
      <c r="M19" s="7">
        <v>20</v>
      </c>
      <c r="N19" s="39">
        <f t="shared" si="6"/>
        <v>21</v>
      </c>
      <c r="O19" s="40">
        <f t="shared" si="0"/>
        <v>45071</v>
      </c>
      <c r="P19" s="41">
        <f t="shared" si="1"/>
        <v>45096</v>
      </c>
      <c r="Q19" s="70"/>
      <c r="R19" s="64" t="s">
        <v>685</v>
      </c>
      <c r="S19" s="65" t="s">
        <v>71</v>
      </c>
    </row>
    <row r="20" spans="1:19">
      <c r="A20" t="s">
        <v>553</v>
      </c>
      <c r="B20" s="21">
        <v>45091</v>
      </c>
      <c r="C20" s="31" t="s">
        <v>529</v>
      </c>
      <c r="D20" s="6">
        <v>1</v>
      </c>
      <c r="E20">
        <v>0</v>
      </c>
      <c r="K20" s="24"/>
      <c r="L20" s="24"/>
      <c r="M20" s="7">
        <v>0</v>
      </c>
      <c r="N20" s="39">
        <f t="shared" si="6"/>
        <v>0</v>
      </c>
      <c r="O20" s="40">
        <f t="shared" si="0"/>
        <v>45092</v>
      </c>
      <c r="P20" s="41">
        <f t="shared" si="1"/>
        <v>45117</v>
      </c>
      <c r="Q20" s="70" t="s">
        <v>631</v>
      </c>
      <c r="R20" s="64" t="s">
        <v>685</v>
      </c>
      <c r="S20" s="65" t="s">
        <v>71</v>
      </c>
    </row>
    <row r="21" spans="1:19">
      <c r="A21" t="s">
        <v>65</v>
      </c>
      <c r="B21" s="21">
        <v>45088</v>
      </c>
      <c r="C21" s="22" t="s">
        <v>55</v>
      </c>
      <c r="D21" s="6">
        <v>4</v>
      </c>
      <c r="H21">
        <v>39</v>
      </c>
      <c r="I21">
        <v>39</v>
      </c>
      <c r="J21" s="7">
        <v>36</v>
      </c>
      <c r="K21" s="24">
        <v>22</v>
      </c>
      <c r="L21" s="24">
        <v>22</v>
      </c>
      <c r="M21" s="7">
        <v>21</v>
      </c>
      <c r="N21" s="39">
        <f t="shared" si="6"/>
        <v>22</v>
      </c>
      <c r="O21" s="40">
        <f t="shared" si="0"/>
        <v>45067</v>
      </c>
      <c r="P21" s="41">
        <f t="shared" si="1"/>
        <v>45092</v>
      </c>
      <c r="Q21" s="70" t="s">
        <v>624</v>
      </c>
      <c r="R21" s="64" t="s">
        <v>685</v>
      </c>
      <c r="S21" s="65" t="s">
        <v>67</v>
      </c>
    </row>
    <row r="22" spans="1:19">
      <c r="A22" t="s">
        <v>95</v>
      </c>
      <c r="B22" s="21">
        <v>45088</v>
      </c>
      <c r="C22" s="30" t="s">
        <v>82</v>
      </c>
      <c r="D22" s="6">
        <v>6</v>
      </c>
      <c r="H22">
        <v>33</v>
      </c>
      <c r="I22">
        <v>30</v>
      </c>
      <c r="J22" s="7">
        <v>34</v>
      </c>
      <c r="K22" s="24">
        <v>20</v>
      </c>
      <c r="L22" s="24">
        <v>19</v>
      </c>
      <c r="M22" s="7">
        <v>20</v>
      </c>
      <c r="N22" s="39">
        <f t="shared" si="6"/>
        <v>20</v>
      </c>
      <c r="O22" s="40">
        <f t="shared" si="0"/>
        <v>45069</v>
      </c>
      <c r="P22" s="41">
        <f t="shared" si="1"/>
        <v>45094</v>
      </c>
      <c r="Q22" s="70" t="s">
        <v>635</v>
      </c>
      <c r="R22" s="64" t="s">
        <v>685</v>
      </c>
      <c r="S22" s="65" t="s">
        <v>67</v>
      </c>
    </row>
    <row r="23" ht="17.45" customHeight="1" spans="1:19">
      <c r="A23" t="s">
        <v>192</v>
      </c>
      <c r="B23" s="21">
        <v>45091</v>
      </c>
      <c r="C23" s="52" t="s">
        <v>161</v>
      </c>
      <c r="D23" s="6">
        <v>3</v>
      </c>
      <c r="H23">
        <v>35</v>
      </c>
      <c r="I23">
        <v>36</v>
      </c>
      <c r="J23" s="7">
        <v>36</v>
      </c>
      <c r="K23" s="24">
        <v>21</v>
      </c>
      <c r="L23" s="24">
        <v>21</v>
      </c>
      <c r="M23" s="7">
        <v>21</v>
      </c>
      <c r="N23" s="39">
        <f t="shared" si="6"/>
        <v>21</v>
      </c>
      <c r="O23" s="40">
        <f t="shared" si="0"/>
        <v>45071</v>
      </c>
      <c r="P23" s="41">
        <f t="shared" si="1"/>
        <v>45096</v>
      </c>
      <c r="Q23" s="70" t="s">
        <v>631</v>
      </c>
      <c r="R23" s="64" t="s">
        <v>685</v>
      </c>
      <c r="S23" s="65" t="s">
        <v>67</v>
      </c>
    </row>
    <row r="24" spans="1:19">
      <c r="A24" t="s">
        <v>376</v>
      </c>
      <c r="B24" s="21">
        <v>45092</v>
      </c>
      <c r="C24" s="31" t="s">
        <v>356</v>
      </c>
      <c r="D24" s="6">
        <v>4</v>
      </c>
      <c r="H24" s="24">
        <v>32</v>
      </c>
      <c r="I24" s="24">
        <v>34</v>
      </c>
      <c r="J24" s="7">
        <v>33</v>
      </c>
      <c r="K24" s="24">
        <v>19</v>
      </c>
      <c r="L24" s="24">
        <v>16</v>
      </c>
      <c r="M24" s="7">
        <v>16</v>
      </c>
      <c r="N24" s="39">
        <f t="shared" si="6"/>
        <v>17</v>
      </c>
      <c r="O24" s="40">
        <f t="shared" si="0"/>
        <v>45076</v>
      </c>
      <c r="P24" s="41">
        <f t="shared" si="1"/>
        <v>45101</v>
      </c>
      <c r="Q24" s="70"/>
      <c r="R24" s="64" t="s">
        <v>685</v>
      </c>
      <c r="S24" s="65" t="s">
        <v>67</v>
      </c>
    </row>
    <row r="25" spans="1:19">
      <c r="A25" t="s">
        <v>372</v>
      </c>
      <c r="B25" s="21">
        <v>45092</v>
      </c>
      <c r="C25" s="31" t="s">
        <v>356</v>
      </c>
      <c r="D25" s="6">
        <v>4</v>
      </c>
      <c r="H25">
        <v>32</v>
      </c>
      <c r="I25">
        <v>28</v>
      </c>
      <c r="J25" s="7">
        <v>30</v>
      </c>
      <c r="K25" s="24">
        <v>19</v>
      </c>
      <c r="L25" s="24">
        <v>18</v>
      </c>
      <c r="M25" s="7">
        <v>19</v>
      </c>
      <c r="N25" s="39">
        <f t="shared" si="6"/>
        <v>19</v>
      </c>
      <c r="O25" s="40">
        <f t="shared" si="0"/>
        <v>45074</v>
      </c>
      <c r="P25" s="41">
        <f t="shared" si="1"/>
        <v>45099</v>
      </c>
      <c r="Q25" s="70" t="s">
        <v>624</v>
      </c>
      <c r="R25" s="64" t="s">
        <v>710</v>
      </c>
      <c r="S25" s="65" t="s">
        <v>57</v>
      </c>
    </row>
    <row r="26" spans="1:19">
      <c r="A26" t="s">
        <v>93</v>
      </c>
      <c r="B26" s="21">
        <v>45088</v>
      </c>
      <c r="C26" s="30" t="s">
        <v>82</v>
      </c>
      <c r="D26" s="6">
        <v>4</v>
      </c>
      <c r="H26">
        <v>28</v>
      </c>
      <c r="I26">
        <v>29</v>
      </c>
      <c r="J26" s="7">
        <v>29</v>
      </c>
      <c r="K26" s="24">
        <v>18</v>
      </c>
      <c r="L26" s="24">
        <v>18</v>
      </c>
      <c r="M26" s="7">
        <v>18</v>
      </c>
      <c r="N26" s="39">
        <f t="shared" si="6"/>
        <v>18</v>
      </c>
      <c r="O26" s="40">
        <f t="shared" si="0"/>
        <v>45071</v>
      </c>
      <c r="P26" s="41">
        <f t="shared" si="1"/>
        <v>45096</v>
      </c>
      <c r="Q26" s="70"/>
      <c r="R26" s="64" t="s">
        <v>711</v>
      </c>
      <c r="S26" s="65" t="s">
        <v>71</v>
      </c>
    </row>
    <row r="27" spans="1:19">
      <c r="A27" t="s">
        <v>541</v>
      </c>
      <c r="B27" s="21">
        <v>45091</v>
      </c>
      <c r="C27" s="31" t="s">
        <v>529</v>
      </c>
      <c r="D27" s="6">
        <v>5</v>
      </c>
      <c r="H27" t="s">
        <v>542</v>
      </c>
      <c r="K27" s="24">
        <v>25</v>
      </c>
      <c r="L27" s="24"/>
      <c r="N27" s="39">
        <v>25</v>
      </c>
      <c r="O27" s="40">
        <f t="shared" si="0"/>
        <v>45067</v>
      </c>
      <c r="P27" s="41">
        <f t="shared" si="1"/>
        <v>45092</v>
      </c>
      <c r="Q27" s="70" t="s">
        <v>631</v>
      </c>
      <c r="R27" s="64" t="s">
        <v>712</v>
      </c>
      <c r="S27" s="65" t="s">
        <v>67</v>
      </c>
    </row>
    <row r="28" spans="1:19">
      <c r="A28" t="s">
        <v>125</v>
      </c>
      <c r="B28" s="21">
        <v>45091</v>
      </c>
      <c r="C28" s="31" t="s">
        <v>103</v>
      </c>
      <c r="D28" s="6">
        <v>2</v>
      </c>
      <c r="H28">
        <v>35</v>
      </c>
      <c r="I28">
        <v>38</v>
      </c>
      <c r="K28" s="24">
        <v>21</v>
      </c>
      <c r="L28" s="24">
        <v>22</v>
      </c>
      <c r="N28" s="39">
        <f>ROUND((K28+L28)/2,0)</f>
        <v>22</v>
      </c>
      <c r="O28" s="40">
        <f t="shared" si="0"/>
        <v>45070</v>
      </c>
      <c r="P28" s="41">
        <f t="shared" si="1"/>
        <v>45095</v>
      </c>
      <c r="Q28" s="72" t="s">
        <v>640</v>
      </c>
      <c r="R28" s="73" t="s">
        <v>713</v>
      </c>
      <c r="S28" s="74" t="s">
        <v>71</v>
      </c>
    </row>
    <row r="29" spans="1:19">
      <c r="A29" t="s">
        <v>102</v>
      </c>
      <c r="B29" s="21">
        <v>45091</v>
      </c>
      <c r="C29" s="31" t="s">
        <v>103</v>
      </c>
      <c r="D29" s="6">
        <v>4</v>
      </c>
      <c r="H29">
        <v>37</v>
      </c>
      <c r="I29">
        <v>38</v>
      </c>
      <c r="J29" s="7">
        <v>34</v>
      </c>
      <c r="K29" s="24">
        <v>22</v>
      </c>
      <c r="L29" s="24">
        <v>22</v>
      </c>
      <c r="M29" s="7">
        <v>20</v>
      </c>
      <c r="N29" s="39">
        <f>ROUND((K29+L29+M29)/3,0)</f>
        <v>21</v>
      </c>
      <c r="O29" s="40">
        <f t="shared" si="0"/>
        <v>45071</v>
      </c>
      <c r="P29" s="41">
        <f t="shared" si="1"/>
        <v>45096</v>
      </c>
      <c r="Q29" s="70" t="s">
        <v>631</v>
      </c>
      <c r="R29" s="64" t="s">
        <v>714</v>
      </c>
      <c r="S29" s="65" t="s">
        <v>57</v>
      </c>
    </row>
    <row r="30" spans="1:19">
      <c r="A30" t="s">
        <v>104</v>
      </c>
      <c r="B30" s="21">
        <v>45091</v>
      </c>
      <c r="C30" s="31" t="s">
        <v>103</v>
      </c>
      <c r="D30" s="6">
        <v>2</v>
      </c>
      <c r="H30">
        <v>24</v>
      </c>
      <c r="I30">
        <v>29</v>
      </c>
      <c r="K30" s="24">
        <v>16</v>
      </c>
      <c r="L30" s="24">
        <v>18</v>
      </c>
      <c r="N30" s="39">
        <f>ROUND((K30+L30)/2,0)</f>
        <v>17</v>
      </c>
      <c r="O30" s="40">
        <f t="shared" si="0"/>
        <v>45075</v>
      </c>
      <c r="P30" s="41">
        <f t="shared" si="1"/>
        <v>45100</v>
      </c>
      <c r="Q30" s="71" t="s">
        <v>639</v>
      </c>
      <c r="R30" s="64" t="s">
        <v>714</v>
      </c>
      <c r="S30" s="65" t="s">
        <v>57</v>
      </c>
    </row>
    <row r="31" spans="1:19">
      <c r="A31" t="s">
        <v>100</v>
      </c>
      <c r="B31" s="21">
        <v>45088</v>
      </c>
      <c r="C31" s="30" t="s">
        <v>82</v>
      </c>
      <c r="D31" s="6">
        <v>4</v>
      </c>
      <c r="H31">
        <v>38</v>
      </c>
      <c r="I31">
        <v>36</v>
      </c>
      <c r="J31" s="7">
        <v>30</v>
      </c>
      <c r="K31" s="24">
        <v>22</v>
      </c>
      <c r="L31" s="24">
        <v>21</v>
      </c>
      <c r="M31" s="7">
        <v>19</v>
      </c>
      <c r="N31" s="39">
        <f>ROUND((K31+L31+M31)/3,0)</f>
        <v>21</v>
      </c>
      <c r="O31" s="40">
        <f t="shared" si="0"/>
        <v>45068</v>
      </c>
      <c r="P31" s="41">
        <f t="shared" si="1"/>
        <v>45093</v>
      </c>
      <c r="Q31" s="70" t="s">
        <v>625</v>
      </c>
      <c r="R31" s="64" t="s">
        <v>714</v>
      </c>
      <c r="S31" s="65" t="s">
        <v>71</v>
      </c>
    </row>
    <row r="32" spans="1:24">
      <c r="A32" t="s">
        <v>545</v>
      </c>
      <c r="B32" s="21">
        <v>45091</v>
      </c>
      <c r="C32" s="31" t="s">
        <v>529</v>
      </c>
      <c r="D32" s="6">
        <v>2</v>
      </c>
      <c r="H32">
        <v>34</v>
      </c>
      <c r="I32">
        <v>32</v>
      </c>
      <c r="K32" s="24">
        <v>20</v>
      </c>
      <c r="L32" s="24">
        <v>19</v>
      </c>
      <c r="N32" s="39">
        <f>ROUND((K32+L32)/2,0)</f>
        <v>20</v>
      </c>
      <c r="O32" s="40">
        <f t="shared" si="0"/>
        <v>45072</v>
      </c>
      <c r="P32" s="41">
        <f t="shared" si="1"/>
        <v>45097</v>
      </c>
      <c r="Q32" s="70"/>
      <c r="R32" s="64" t="s">
        <v>714</v>
      </c>
      <c r="S32" s="65" t="s">
        <v>71</v>
      </c>
      <c r="V32" t="s">
        <v>703</v>
      </c>
      <c r="W32" t="s">
        <v>704</v>
      </c>
      <c r="X32" t="s">
        <v>705</v>
      </c>
    </row>
    <row r="33" spans="1:24">
      <c r="A33" t="s">
        <v>348</v>
      </c>
      <c r="B33" s="21">
        <v>45089</v>
      </c>
      <c r="C33" s="31" t="s">
        <v>344</v>
      </c>
      <c r="D33" s="6">
        <v>7</v>
      </c>
      <c r="H33">
        <v>31</v>
      </c>
      <c r="I33">
        <v>27</v>
      </c>
      <c r="J33" s="7">
        <v>34</v>
      </c>
      <c r="K33" s="24">
        <v>19</v>
      </c>
      <c r="L33" s="24">
        <v>17</v>
      </c>
      <c r="M33" s="7">
        <v>20</v>
      </c>
      <c r="N33" s="39">
        <f t="shared" ref="N33:N61" si="7">ROUND((K33+L33+M33)/3,0)</f>
        <v>19</v>
      </c>
      <c r="O33" s="40">
        <f t="shared" si="0"/>
        <v>45071</v>
      </c>
      <c r="P33" s="41">
        <f t="shared" si="1"/>
        <v>45096</v>
      </c>
      <c r="Q33" s="70" t="s">
        <v>633</v>
      </c>
      <c r="R33" s="64" t="s">
        <v>714</v>
      </c>
      <c r="S33" s="65" t="s">
        <v>67</v>
      </c>
      <c r="U33" t="s">
        <v>702</v>
      </c>
      <c r="V33">
        <v>51</v>
      </c>
      <c r="W33">
        <v>145</v>
      </c>
      <c r="X33">
        <v>161</v>
      </c>
    </row>
    <row r="34" spans="1:24">
      <c r="A34" t="s">
        <v>398</v>
      </c>
      <c r="B34" s="21">
        <v>45092</v>
      </c>
      <c r="C34" s="52" t="s">
        <v>390</v>
      </c>
      <c r="D34" s="6">
        <v>4</v>
      </c>
      <c r="H34">
        <v>32</v>
      </c>
      <c r="I34">
        <v>30</v>
      </c>
      <c r="J34" s="7">
        <v>29</v>
      </c>
      <c r="K34" s="24">
        <v>19</v>
      </c>
      <c r="L34" s="24">
        <v>19</v>
      </c>
      <c r="M34" s="7">
        <v>18</v>
      </c>
      <c r="N34" s="39">
        <f t="shared" si="7"/>
        <v>19</v>
      </c>
      <c r="O34" s="40">
        <f t="shared" si="0"/>
        <v>45074</v>
      </c>
      <c r="P34" s="41">
        <f t="shared" si="1"/>
        <v>45099</v>
      </c>
      <c r="Q34" s="70"/>
      <c r="R34" s="64" t="s">
        <v>689</v>
      </c>
      <c r="S34" s="65" t="s">
        <v>57</v>
      </c>
      <c r="U34" t="s">
        <v>707</v>
      </c>
      <c r="V34">
        <f>V33-V35</f>
        <v>44</v>
      </c>
      <c r="W34">
        <f t="shared" ref="W34:X34" si="8">W33-W35</f>
        <v>133</v>
      </c>
      <c r="X34">
        <f t="shared" si="8"/>
        <v>152</v>
      </c>
    </row>
    <row r="35" spans="1:24">
      <c r="A35" t="s">
        <v>127</v>
      </c>
      <c r="B35" s="21">
        <v>45091</v>
      </c>
      <c r="C35" s="31" t="s">
        <v>103</v>
      </c>
      <c r="D35" s="6">
        <v>4</v>
      </c>
      <c r="E35">
        <v>60</v>
      </c>
      <c r="F35">
        <v>75</v>
      </c>
      <c r="G35" s="7">
        <v>75</v>
      </c>
      <c r="K35" s="24">
        <v>7</v>
      </c>
      <c r="L35" s="24">
        <v>8</v>
      </c>
      <c r="M35" s="7">
        <v>8</v>
      </c>
      <c r="N35" s="39">
        <f t="shared" si="7"/>
        <v>8</v>
      </c>
      <c r="O35" s="40">
        <f t="shared" si="0"/>
        <v>45084</v>
      </c>
      <c r="P35" s="41">
        <f t="shared" si="1"/>
        <v>45109</v>
      </c>
      <c r="Q35" s="72"/>
      <c r="R35" s="73" t="s">
        <v>689</v>
      </c>
      <c r="S35" s="74" t="s">
        <v>71</v>
      </c>
      <c r="U35" t="s">
        <v>708</v>
      </c>
      <c r="V35">
        <v>7</v>
      </c>
      <c r="W35">
        <v>12</v>
      </c>
      <c r="X35">
        <v>9</v>
      </c>
    </row>
    <row r="36" spans="1:24">
      <c r="A36" t="s">
        <v>182</v>
      </c>
      <c r="B36" s="21">
        <v>45091</v>
      </c>
      <c r="C36" s="52" t="s">
        <v>161</v>
      </c>
      <c r="D36" s="6">
        <v>5</v>
      </c>
      <c r="H36">
        <v>30</v>
      </c>
      <c r="I36">
        <v>29</v>
      </c>
      <c r="J36" s="7">
        <v>31</v>
      </c>
      <c r="K36" s="24">
        <v>19</v>
      </c>
      <c r="L36" s="24">
        <v>18</v>
      </c>
      <c r="M36" s="7">
        <v>19</v>
      </c>
      <c r="N36" s="39">
        <f t="shared" si="7"/>
        <v>19</v>
      </c>
      <c r="O36" s="40">
        <f t="shared" si="0"/>
        <v>45073</v>
      </c>
      <c r="P36" s="41">
        <f t="shared" si="1"/>
        <v>45098</v>
      </c>
      <c r="Q36" s="70" t="s">
        <v>633</v>
      </c>
      <c r="R36" s="64" t="s">
        <v>689</v>
      </c>
      <c r="S36" s="65" t="s">
        <v>71</v>
      </c>
      <c r="U36" t="s">
        <v>709</v>
      </c>
      <c r="V36">
        <f>V35/V33</f>
        <v>0.137254901960784</v>
      </c>
      <c r="W36">
        <f t="shared" ref="W36:X36" si="9">W35/W33</f>
        <v>0.0827586206896552</v>
      </c>
      <c r="X36">
        <f t="shared" si="9"/>
        <v>0.0559006211180124</v>
      </c>
    </row>
    <row r="37" spans="1:19">
      <c r="A37" t="s">
        <v>191</v>
      </c>
      <c r="B37" s="21">
        <v>45091</v>
      </c>
      <c r="C37" s="52" t="s">
        <v>161</v>
      </c>
      <c r="D37" s="6">
        <v>4</v>
      </c>
      <c r="H37">
        <v>27</v>
      </c>
      <c r="I37">
        <v>34</v>
      </c>
      <c r="J37" s="7">
        <v>31</v>
      </c>
      <c r="K37" s="24">
        <v>17</v>
      </c>
      <c r="L37" s="24">
        <v>20</v>
      </c>
      <c r="M37" s="7">
        <v>19</v>
      </c>
      <c r="N37" s="39">
        <f t="shared" si="7"/>
        <v>19</v>
      </c>
      <c r="O37" s="40">
        <f t="shared" si="0"/>
        <v>45073</v>
      </c>
      <c r="P37" s="41">
        <f t="shared" si="1"/>
        <v>45098</v>
      </c>
      <c r="Q37" s="70" t="s">
        <v>624</v>
      </c>
      <c r="R37" s="64" t="s">
        <v>689</v>
      </c>
      <c r="S37" s="65" t="s">
        <v>71</v>
      </c>
    </row>
    <row r="38" spans="1:19">
      <c r="A38" t="s">
        <v>230</v>
      </c>
      <c r="B38" s="21">
        <v>45092</v>
      </c>
      <c r="C38" s="52" t="s">
        <v>231</v>
      </c>
      <c r="D38" s="6">
        <v>6</v>
      </c>
      <c r="H38">
        <v>35</v>
      </c>
      <c r="I38">
        <v>37</v>
      </c>
      <c r="J38" s="7">
        <v>38</v>
      </c>
      <c r="K38" s="24">
        <v>21</v>
      </c>
      <c r="L38" s="24">
        <v>22</v>
      </c>
      <c r="M38" s="7">
        <v>22</v>
      </c>
      <c r="N38" s="39">
        <f t="shared" si="7"/>
        <v>22</v>
      </c>
      <c r="O38" s="40">
        <f t="shared" si="0"/>
        <v>45071</v>
      </c>
      <c r="P38" s="41">
        <f t="shared" si="1"/>
        <v>45096</v>
      </c>
      <c r="Q38" s="70" t="s">
        <v>633</v>
      </c>
      <c r="R38" s="64" t="s">
        <v>689</v>
      </c>
      <c r="S38" s="65" t="s">
        <v>71</v>
      </c>
    </row>
    <row r="39" spans="1:19">
      <c r="A39" t="s">
        <v>232</v>
      </c>
      <c r="B39" s="21">
        <v>45092</v>
      </c>
      <c r="C39" s="52" t="s">
        <v>231</v>
      </c>
      <c r="D39" s="6">
        <v>5</v>
      </c>
      <c r="H39">
        <v>39</v>
      </c>
      <c r="I39">
        <v>38</v>
      </c>
      <c r="J39" s="7">
        <v>35</v>
      </c>
      <c r="K39" s="24">
        <v>22</v>
      </c>
      <c r="L39" s="24">
        <v>22</v>
      </c>
      <c r="M39" s="7">
        <v>21</v>
      </c>
      <c r="N39" s="39">
        <f t="shared" si="7"/>
        <v>22</v>
      </c>
      <c r="O39" s="40">
        <f t="shared" si="0"/>
        <v>45071</v>
      </c>
      <c r="P39" s="41">
        <f t="shared" si="1"/>
        <v>45096</v>
      </c>
      <c r="Q39" s="70" t="s">
        <v>633</v>
      </c>
      <c r="R39" s="64" t="s">
        <v>689</v>
      </c>
      <c r="S39" s="65" t="s">
        <v>71</v>
      </c>
    </row>
    <row r="40" spans="1:19">
      <c r="A40" t="s">
        <v>233</v>
      </c>
      <c r="B40" s="21">
        <v>45092</v>
      </c>
      <c r="C40" s="52" t="s">
        <v>231</v>
      </c>
      <c r="D40" s="6">
        <v>5</v>
      </c>
      <c r="H40">
        <v>39</v>
      </c>
      <c r="I40">
        <v>36</v>
      </c>
      <c r="J40" s="7">
        <v>37</v>
      </c>
      <c r="K40" s="24">
        <v>22</v>
      </c>
      <c r="L40" s="24">
        <v>21</v>
      </c>
      <c r="M40" s="7">
        <v>22</v>
      </c>
      <c r="N40" s="39">
        <f t="shared" si="7"/>
        <v>22</v>
      </c>
      <c r="O40" s="40">
        <f t="shared" si="0"/>
        <v>45071</v>
      </c>
      <c r="P40" s="41">
        <f t="shared" si="1"/>
        <v>45096</v>
      </c>
      <c r="Q40" s="70" t="s">
        <v>631</v>
      </c>
      <c r="R40" s="64" t="s">
        <v>689</v>
      </c>
      <c r="S40" s="65" t="s">
        <v>71</v>
      </c>
    </row>
    <row r="41" spans="1:19">
      <c r="A41" t="s">
        <v>234</v>
      </c>
      <c r="B41" s="21">
        <v>45092</v>
      </c>
      <c r="C41" s="52" t="s">
        <v>231</v>
      </c>
      <c r="D41" s="6">
        <v>4</v>
      </c>
      <c r="H41">
        <v>35</v>
      </c>
      <c r="I41">
        <v>38</v>
      </c>
      <c r="J41" s="7">
        <v>39</v>
      </c>
      <c r="K41" s="24">
        <v>21</v>
      </c>
      <c r="L41" s="24">
        <v>22</v>
      </c>
      <c r="M41" s="7">
        <v>22</v>
      </c>
      <c r="N41" s="39">
        <f t="shared" si="7"/>
        <v>22</v>
      </c>
      <c r="O41" s="40">
        <f t="shared" si="0"/>
        <v>45071</v>
      </c>
      <c r="P41" s="41">
        <f t="shared" si="1"/>
        <v>45096</v>
      </c>
      <c r="Q41" s="70" t="s">
        <v>624</v>
      </c>
      <c r="R41" s="64" t="s">
        <v>689</v>
      </c>
      <c r="S41" s="65" t="s">
        <v>71</v>
      </c>
    </row>
    <row r="42" spans="1:29">
      <c r="A42" t="s">
        <v>255</v>
      </c>
      <c r="B42" s="21">
        <v>45092</v>
      </c>
      <c r="C42" s="52" t="s">
        <v>231</v>
      </c>
      <c r="D42" s="6">
        <v>5</v>
      </c>
      <c r="H42">
        <v>28</v>
      </c>
      <c r="I42">
        <v>28</v>
      </c>
      <c r="J42" s="7">
        <v>26</v>
      </c>
      <c r="K42" s="24">
        <v>18</v>
      </c>
      <c r="L42" s="24">
        <v>18</v>
      </c>
      <c r="M42" s="7">
        <v>17</v>
      </c>
      <c r="N42" s="39">
        <f t="shared" si="7"/>
        <v>18</v>
      </c>
      <c r="O42" s="40">
        <f t="shared" si="0"/>
        <v>45075</v>
      </c>
      <c r="P42" s="41">
        <f t="shared" si="1"/>
        <v>45100</v>
      </c>
      <c r="Q42" s="70"/>
      <c r="R42" s="64" t="s">
        <v>689</v>
      </c>
      <c r="S42" s="65" t="s">
        <v>71</v>
      </c>
      <c r="AC42" s="75" t="s">
        <v>715</v>
      </c>
    </row>
    <row r="43" spans="1:19">
      <c r="A43" t="s">
        <v>256</v>
      </c>
      <c r="B43" s="21">
        <v>45092</v>
      </c>
      <c r="C43" s="52" t="s">
        <v>231</v>
      </c>
      <c r="D43" s="6">
        <v>4</v>
      </c>
      <c r="H43">
        <v>38</v>
      </c>
      <c r="I43">
        <v>34</v>
      </c>
      <c r="J43" s="7">
        <v>35</v>
      </c>
      <c r="K43" s="24">
        <v>22</v>
      </c>
      <c r="L43" s="24">
        <v>20</v>
      </c>
      <c r="M43" s="7">
        <v>21</v>
      </c>
      <c r="N43" s="39">
        <f t="shared" si="7"/>
        <v>21</v>
      </c>
      <c r="O43" s="40">
        <f t="shared" si="0"/>
        <v>45072</v>
      </c>
      <c r="P43" s="41">
        <f t="shared" si="1"/>
        <v>45097</v>
      </c>
      <c r="Q43" s="70" t="s">
        <v>624</v>
      </c>
      <c r="R43" s="64" t="s">
        <v>689</v>
      </c>
      <c r="S43" s="65" t="s">
        <v>71</v>
      </c>
    </row>
    <row r="44" spans="1:35">
      <c r="A44" t="s">
        <v>306</v>
      </c>
      <c r="B44" s="21">
        <v>45089</v>
      </c>
      <c r="C44" s="31" t="s">
        <v>305</v>
      </c>
      <c r="D44" s="6">
        <v>6</v>
      </c>
      <c r="H44">
        <v>31</v>
      </c>
      <c r="I44">
        <v>33</v>
      </c>
      <c r="J44" s="7">
        <v>34</v>
      </c>
      <c r="K44" s="24">
        <v>19</v>
      </c>
      <c r="L44" s="24">
        <v>20</v>
      </c>
      <c r="M44" s="7">
        <v>20</v>
      </c>
      <c r="N44" s="39">
        <f t="shared" si="7"/>
        <v>20</v>
      </c>
      <c r="O44" s="40">
        <f t="shared" si="0"/>
        <v>45070</v>
      </c>
      <c r="P44" s="41">
        <f t="shared" si="1"/>
        <v>45095</v>
      </c>
      <c r="Q44" s="70"/>
      <c r="R44" s="64" t="s">
        <v>689</v>
      </c>
      <c r="S44" s="65" t="s">
        <v>71</v>
      </c>
      <c r="AD44" t="s">
        <v>690</v>
      </c>
      <c r="AE44" t="s">
        <v>691</v>
      </c>
      <c r="AF44" t="s">
        <v>698</v>
      </c>
      <c r="AG44" t="s">
        <v>699</v>
      </c>
      <c r="AH44" t="s">
        <v>700</v>
      </c>
      <c r="AI44" t="s">
        <v>701</v>
      </c>
    </row>
    <row r="45" spans="1:35">
      <c r="A45" t="s">
        <v>312</v>
      </c>
      <c r="B45" s="21">
        <v>45089</v>
      </c>
      <c r="C45" s="31" t="s">
        <v>305</v>
      </c>
      <c r="D45" s="6">
        <v>5</v>
      </c>
      <c r="H45">
        <v>33</v>
      </c>
      <c r="I45">
        <v>26</v>
      </c>
      <c r="J45" s="7">
        <v>30</v>
      </c>
      <c r="K45" s="24">
        <v>20</v>
      </c>
      <c r="L45" s="24">
        <v>17</v>
      </c>
      <c r="M45" s="7">
        <v>19</v>
      </c>
      <c r="N45" s="39">
        <f t="shared" si="7"/>
        <v>19</v>
      </c>
      <c r="O45" s="40">
        <f t="shared" si="0"/>
        <v>45071</v>
      </c>
      <c r="P45" s="41">
        <f t="shared" si="1"/>
        <v>45096</v>
      </c>
      <c r="Q45" s="70"/>
      <c r="R45" s="64" t="s">
        <v>689</v>
      </c>
      <c r="S45" s="65" t="s">
        <v>71</v>
      </c>
      <c r="AC45" t="s">
        <v>702</v>
      </c>
      <c r="AD45">
        <v>79</v>
      </c>
      <c r="AE45">
        <v>197</v>
      </c>
      <c r="AF45">
        <v>95</v>
      </c>
      <c r="AG45">
        <v>95</v>
      </c>
      <c r="AH45">
        <v>54</v>
      </c>
      <c r="AI45">
        <v>49</v>
      </c>
    </row>
    <row r="46" spans="1:35">
      <c r="A46" t="s">
        <v>313</v>
      </c>
      <c r="B46" s="21">
        <v>45089</v>
      </c>
      <c r="C46" s="31" t="s">
        <v>305</v>
      </c>
      <c r="D46" s="6">
        <v>5</v>
      </c>
      <c r="H46">
        <v>32</v>
      </c>
      <c r="I46">
        <v>37</v>
      </c>
      <c r="J46" s="7">
        <v>38</v>
      </c>
      <c r="K46" s="24">
        <v>19</v>
      </c>
      <c r="L46" s="24">
        <v>22</v>
      </c>
      <c r="M46" s="7">
        <v>22</v>
      </c>
      <c r="N46" s="39">
        <f t="shared" si="7"/>
        <v>21</v>
      </c>
      <c r="O46" s="40">
        <f t="shared" si="0"/>
        <v>45069</v>
      </c>
      <c r="P46" s="41">
        <f t="shared" si="1"/>
        <v>45094</v>
      </c>
      <c r="Q46" s="70" t="s">
        <v>633</v>
      </c>
      <c r="R46" s="64" t="s">
        <v>689</v>
      </c>
      <c r="S46" s="65" t="s">
        <v>71</v>
      </c>
      <c r="AC46" t="s">
        <v>639</v>
      </c>
      <c r="AD46">
        <v>6</v>
      </c>
      <c r="AE46">
        <v>15</v>
      </c>
      <c r="AF46">
        <v>5</v>
      </c>
      <c r="AG46">
        <v>7</v>
      </c>
      <c r="AH46">
        <v>3</v>
      </c>
      <c r="AI46">
        <v>7</v>
      </c>
    </row>
    <row r="47" spans="1:35">
      <c r="A47" t="s">
        <v>316</v>
      </c>
      <c r="B47" s="21">
        <v>45089</v>
      </c>
      <c r="C47" s="31" t="s">
        <v>305</v>
      </c>
      <c r="D47" s="6">
        <v>4</v>
      </c>
      <c r="E47" t="s">
        <v>42</v>
      </c>
      <c r="F47" t="s">
        <v>42</v>
      </c>
      <c r="H47">
        <v>12</v>
      </c>
      <c r="K47" s="24">
        <v>11</v>
      </c>
      <c r="L47" s="24">
        <v>11</v>
      </c>
      <c r="M47" s="7">
        <v>12</v>
      </c>
      <c r="N47" s="39">
        <f t="shared" si="7"/>
        <v>11</v>
      </c>
      <c r="O47" s="40">
        <f t="shared" si="0"/>
        <v>45079</v>
      </c>
      <c r="P47" s="41">
        <f t="shared" si="1"/>
        <v>45104</v>
      </c>
      <c r="Q47" s="70"/>
      <c r="R47" s="64" t="s">
        <v>689</v>
      </c>
      <c r="S47" s="65" t="s">
        <v>71</v>
      </c>
      <c r="AD47" t="s">
        <v>690</v>
      </c>
      <c r="AE47" t="s">
        <v>716</v>
      </c>
      <c r="AF47" t="s">
        <v>698</v>
      </c>
      <c r="AG47" t="s">
        <v>699</v>
      </c>
      <c r="AH47" t="s">
        <v>700</v>
      </c>
      <c r="AI47" t="s">
        <v>701</v>
      </c>
    </row>
    <row r="48" spans="1:35">
      <c r="A48" t="s">
        <v>332</v>
      </c>
      <c r="B48" s="21">
        <v>45089</v>
      </c>
      <c r="C48" s="31" t="s">
        <v>305</v>
      </c>
      <c r="D48" s="6">
        <v>3</v>
      </c>
      <c r="E48">
        <v>20</v>
      </c>
      <c r="F48">
        <v>90</v>
      </c>
      <c r="G48" s="7">
        <v>90</v>
      </c>
      <c r="K48" s="24">
        <v>2</v>
      </c>
      <c r="L48" s="24">
        <v>10</v>
      </c>
      <c r="M48" s="7">
        <v>10</v>
      </c>
      <c r="N48" s="39">
        <f t="shared" si="7"/>
        <v>7</v>
      </c>
      <c r="O48" s="40">
        <f t="shared" si="0"/>
        <v>45083</v>
      </c>
      <c r="P48" s="41">
        <f t="shared" si="1"/>
        <v>45108</v>
      </c>
      <c r="Q48" s="70" t="s">
        <v>635</v>
      </c>
      <c r="R48" s="64" t="s">
        <v>689</v>
      </c>
      <c r="S48" s="65" t="s">
        <v>71</v>
      </c>
      <c r="AC48" t="s">
        <v>706</v>
      </c>
      <c r="AD48" s="76">
        <f>AD46/AD45*100</f>
        <v>7.59493670886076</v>
      </c>
      <c r="AE48" s="76">
        <f t="shared" ref="AE48:AI48" si="10">AE46/AE45*100</f>
        <v>7.61421319796954</v>
      </c>
      <c r="AF48" s="76">
        <f t="shared" si="10"/>
        <v>5.26315789473684</v>
      </c>
      <c r="AG48" s="76">
        <f t="shared" si="10"/>
        <v>7.36842105263158</v>
      </c>
      <c r="AH48" s="76">
        <f t="shared" si="10"/>
        <v>5.55555555555556</v>
      </c>
      <c r="AI48" s="76">
        <f t="shared" si="10"/>
        <v>14.2857142857143</v>
      </c>
    </row>
    <row r="49" spans="1:19">
      <c r="A49" t="s">
        <v>414</v>
      </c>
      <c r="B49" s="21">
        <v>45092</v>
      </c>
      <c r="C49" s="52" t="s">
        <v>390</v>
      </c>
      <c r="D49" s="6">
        <v>6</v>
      </c>
      <c r="H49">
        <v>31</v>
      </c>
      <c r="I49">
        <v>33</v>
      </c>
      <c r="J49" s="7">
        <v>31</v>
      </c>
      <c r="K49" s="24">
        <v>19</v>
      </c>
      <c r="L49" s="24">
        <v>20</v>
      </c>
      <c r="M49" s="7">
        <v>19</v>
      </c>
      <c r="N49" s="39">
        <f t="shared" si="7"/>
        <v>19</v>
      </c>
      <c r="O49" s="40">
        <f t="shared" si="0"/>
        <v>45074</v>
      </c>
      <c r="P49" s="41">
        <f t="shared" si="1"/>
        <v>45099</v>
      </c>
      <c r="Q49" s="71" t="s">
        <v>639</v>
      </c>
      <c r="R49" s="64" t="s">
        <v>689</v>
      </c>
      <c r="S49" s="65" t="s">
        <v>71</v>
      </c>
    </row>
    <row r="50" spans="1:19">
      <c r="A50" t="s">
        <v>417</v>
      </c>
      <c r="B50" s="21">
        <v>45092</v>
      </c>
      <c r="C50" s="52" t="s">
        <v>390</v>
      </c>
      <c r="D50" s="6">
        <v>3</v>
      </c>
      <c r="E50">
        <v>90</v>
      </c>
      <c r="F50">
        <v>90</v>
      </c>
      <c r="J50" s="7">
        <v>16</v>
      </c>
      <c r="K50" s="24">
        <v>10</v>
      </c>
      <c r="L50" s="24">
        <v>10</v>
      </c>
      <c r="M50" s="7">
        <v>13</v>
      </c>
      <c r="N50" s="39">
        <f t="shared" si="7"/>
        <v>11</v>
      </c>
      <c r="O50" s="40">
        <f t="shared" si="0"/>
        <v>45082</v>
      </c>
      <c r="P50" s="41">
        <f t="shared" si="1"/>
        <v>45107</v>
      </c>
      <c r="Q50" s="70"/>
      <c r="R50" s="64" t="s">
        <v>689</v>
      </c>
      <c r="S50" s="65" t="s">
        <v>71</v>
      </c>
    </row>
    <row r="51" spans="1:29">
      <c r="A51" t="s">
        <v>614</v>
      </c>
      <c r="B51" s="21">
        <v>45091</v>
      </c>
      <c r="C51" s="66" t="s">
        <v>582</v>
      </c>
      <c r="D51" s="6">
        <v>5</v>
      </c>
      <c r="H51">
        <v>37</v>
      </c>
      <c r="I51">
        <v>37</v>
      </c>
      <c r="J51" s="7">
        <v>39</v>
      </c>
      <c r="K51" s="24">
        <v>22</v>
      </c>
      <c r="L51" s="24">
        <v>22</v>
      </c>
      <c r="M51" s="7">
        <v>22</v>
      </c>
      <c r="N51" s="8">
        <f t="shared" si="7"/>
        <v>22</v>
      </c>
      <c r="O51" s="40">
        <f t="shared" si="0"/>
        <v>45070</v>
      </c>
      <c r="P51" s="41">
        <f t="shared" si="1"/>
        <v>45095</v>
      </c>
      <c r="Q51" s="70" t="s">
        <v>633</v>
      </c>
      <c r="R51" s="64" t="s">
        <v>689</v>
      </c>
      <c r="S51" s="65" t="s">
        <v>71</v>
      </c>
      <c r="AC51" t="s">
        <v>717</v>
      </c>
    </row>
    <row r="52" spans="1:19">
      <c r="A52" t="s">
        <v>257</v>
      </c>
      <c r="B52" s="21">
        <v>45092</v>
      </c>
      <c r="C52" s="52" t="s">
        <v>231</v>
      </c>
      <c r="D52" s="6">
        <v>4</v>
      </c>
      <c r="H52">
        <v>38</v>
      </c>
      <c r="I52">
        <v>36</v>
      </c>
      <c r="J52" s="7">
        <v>39</v>
      </c>
      <c r="K52" s="24">
        <v>22</v>
      </c>
      <c r="L52" s="24">
        <v>21</v>
      </c>
      <c r="M52" s="7">
        <v>22</v>
      </c>
      <c r="N52" s="39">
        <f t="shared" si="7"/>
        <v>22</v>
      </c>
      <c r="O52" s="40">
        <f t="shared" si="0"/>
        <v>45071</v>
      </c>
      <c r="P52" s="41">
        <f t="shared" si="1"/>
        <v>45096</v>
      </c>
      <c r="Q52" s="70" t="s">
        <v>640</v>
      </c>
      <c r="R52" s="64" t="s">
        <v>689</v>
      </c>
      <c r="S52" s="65" t="s">
        <v>67</v>
      </c>
    </row>
    <row r="53" spans="1:19">
      <c r="A53" t="s">
        <v>308</v>
      </c>
      <c r="B53" s="21">
        <v>45089</v>
      </c>
      <c r="C53" s="31" t="s">
        <v>305</v>
      </c>
      <c r="D53" s="6">
        <v>5</v>
      </c>
      <c r="H53">
        <v>17</v>
      </c>
      <c r="I53">
        <v>20</v>
      </c>
      <c r="J53" s="7" t="s">
        <v>42</v>
      </c>
      <c r="K53" s="24">
        <v>13</v>
      </c>
      <c r="L53" s="24">
        <v>14</v>
      </c>
      <c r="M53" s="7">
        <v>11</v>
      </c>
      <c r="N53" s="39">
        <f t="shared" si="7"/>
        <v>13</v>
      </c>
      <c r="O53" s="40">
        <f t="shared" si="0"/>
        <v>45077</v>
      </c>
      <c r="P53" s="41">
        <f t="shared" si="1"/>
        <v>45102</v>
      </c>
      <c r="Q53" s="71" t="s">
        <v>639</v>
      </c>
      <c r="R53" s="64" t="s">
        <v>689</v>
      </c>
      <c r="S53" s="65" t="s">
        <v>67</v>
      </c>
    </row>
    <row r="54" spans="1:19">
      <c r="A54" t="s">
        <v>309</v>
      </c>
      <c r="B54" s="21">
        <v>45089</v>
      </c>
      <c r="C54" s="31" t="s">
        <v>305</v>
      </c>
      <c r="D54" s="6">
        <v>3</v>
      </c>
      <c r="H54">
        <v>34</v>
      </c>
      <c r="I54">
        <v>38</v>
      </c>
      <c r="J54" s="7">
        <v>37</v>
      </c>
      <c r="K54" s="24">
        <v>20</v>
      </c>
      <c r="L54" s="24">
        <v>22</v>
      </c>
      <c r="M54" s="7">
        <v>22</v>
      </c>
      <c r="N54" s="39">
        <f t="shared" si="7"/>
        <v>21</v>
      </c>
      <c r="O54" s="40">
        <f t="shared" si="0"/>
        <v>45069</v>
      </c>
      <c r="P54" s="41">
        <f t="shared" si="1"/>
        <v>45094</v>
      </c>
      <c r="Q54" s="70" t="s">
        <v>625</v>
      </c>
      <c r="R54" s="64" t="s">
        <v>689</v>
      </c>
      <c r="S54" s="65" t="s">
        <v>67</v>
      </c>
    </row>
    <row r="55" spans="1:19">
      <c r="A55" t="s">
        <v>314</v>
      </c>
      <c r="B55" s="21">
        <v>45089</v>
      </c>
      <c r="C55" s="31" t="s">
        <v>305</v>
      </c>
      <c r="D55" s="6">
        <v>3</v>
      </c>
      <c r="H55">
        <v>31</v>
      </c>
      <c r="I55">
        <v>32</v>
      </c>
      <c r="J55" s="7">
        <v>33</v>
      </c>
      <c r="K55" s="24">
        <v>19</v>
      </c>
      <c r="L55" s="24">
        <v>19</v>
      </c>
      <c r="M55" s="7">
        <v>20</v>
      </c>
      <c r="N55" s="39">
        <f t="shared" si="7"/>
        <v>19</v>
      </c>
      <c r="O55" s="40">
        <f t="shared" si="0"/>
        <v>45071</v>
      </c>
      <c r="P55" s="41">
        <f t="shared" si="1"/>
        <v>45096</v>
      </c>
      <c r="Q55" s="70" t="s">
        <v>624</v>
      </c>
      <c r="R55" s="64" t="s">
        <v>689</v>
      </c>
      <c r="S55" s="65" t="s">
        <v>67</v>
      </c>
    </row>
    <row r="56" spans="1:19">
      <c r="A56" t="s">
        <v>320</v>
      </c>
      <c r="B56" s="21">
        <v>45089</v>
      </c>
      <c r="C56" s="31" t="s">
        <v>305</v>
      </c>
      <c r="D56" s="6">
        <v>6</v>
      </c>
      <c r="H56">
        <v>38</v>
      </c>
      <c r="I56">
        <v>32</v>
      </c>
      <c r="J56" s="7">
        <v>34</v>
      </c>
      <c r="K56" s="24">
        <v>22</v>
      </c>
      <c r="L56" s="24">
        <v>19</v>
      </c>
      <c r="M56" s="7">
        <v>20</v>
      </c>
      <c r="N56" s="39">
        <f t="shared" si="7"/>
        <v>20</v>
      </c>
      <c r="O56" s="40">
        <f t="shared" si="0"/>
        <v>45070</v>
      </c>
      <c r="P56" s="41">
        <f t="shared" si="1"/>
        <v>45095</v>
      </c>
      <c r="Q56" s="70" t="s">
        <v>633</v>
      </c>
      <c r="R56" s="64" t="s">
        <v>689</v>
      </c>
      <c r="S56" s="65" t="s">
        <v>67</v>
      </c>
    </row>
    <row r="57" spans="1:19">
      <c r="A57" t="s">
        <v>326</v>
      </c>
      <c r="B57" s="21">
        <v>45089</v>
      </c>
      <c r="C57" s="31" t="s">
        <v>305</v>
      </c>
      <c r="D57" s="6">
        <v>4</v>
      </c>
      <c r="H57">
        <v>32</v>
      </c>
      <c r="I57">
        <v>34</v>
      </c>
      <c r="J57" s="7">
        <v>35</v>
      </c>
      <c r="K57" s="24">
        <v>19</v>
      </c>
      <c r="L57" s="24">
        <v>20</v>
      </c>
      <c r="M57" s="7">
        <v>21</v>
      </c>
      <c r="N57" s="39">
        <f t="shared" si="7"/>
        <v>20</v>
      </c>
      <c r="O57" s="40">
        <f t="shared" si="0"/>
        <v>45070</v>
      </c>
      <c r="P57" s="41">
        <f t="shared" si="1"/>
        <v>45095</v>
      </c>
      <c r="Q57" s="70" t="s">
        <v>640</v>
      </c>
      <c r="R57" s="64" t="s">
        <v>689</v>
      </c>
      <c r="S57" s="65" t="s">
        <v>67</v>
      </c>
    </row>
    <row r="58" spans="1:23">
      <c r="A58" t="s">
        <v>327</v>
      </c>
      <c r="B58" s="21">
        <v>45089</v>
      </c>
      <c r="C58" s="31" t="s">
        <v>305</v>
      </c>
      <c r="D58" s="6">
        <v>5</v>
      </c>
      <c r="E58">
        <v>90</v>
      </c>
      <c r="F58">
        <v>90</v>
      </c>
      <c r="G58" s="7">
        <v>90</v>
      </c>
      <c r="K58" s="24">
        <v>10</v>
      </c>
      <c r="L58" s="24">
        <v>10</v>
      </c>
      <c r="M58" s="7">
        <v>10</v>
      </c>
      <c r="N58" s="39">
        <f t="shared" si="7"/>
        <v>10</v>
      </c>
      <c r="O58" s="40">
        <f t="shared" si="0"/>
        <v>45080</v>
      </c>
      <c r="P58" s="41">
        <f t="shared" si="1"/>
        <v>45105</v>
      </c>
      <c r="Q58" s="70"/>
      <c r="R58" s="64" t="s">
        <v>689</v>
      </c>
      <c r="S58" s="65" t="s">
        <v>67</v>
      </c>
      <c r="T58" s="4"/>
      <c r="U58" s="4"/>
      <c r="V58" s="4"/>
      <c r="W58" s="4"/>
    </row>
    <row r="59" spans="1:19">
      <c r="A59" t="s">
        <v>333</v>
      </c>
      <c r="B59" s="21">
        <v>45089</v>
      </c>
      <c r="C59" s="31" t="s">
        <v>305</v>
      </c>
      <c r="D59" s="6">
        <v>8</v>
      </c>
      <c r="G59" s="7" t="s">
        <v>329</v>
      </c>
      <c r="H59">
        <v>37</v>
      </c>
      <c r="I59">
        <v>36</v>
      </c>
      <c r="J59" s="7">
        <v>38</v>
      </c>
      <c r="K59" s="24">
        <v>22</v>
      </c>
      <c r="L59" s="24">
        <v>21</v>
      </c>
      <c r="M59" s="7">
        <v>22</v>
      </c>
      <c r="N59" s="39">
        <f t="shared" si="7"/>
        <v>22</v>
      </c>
      <c r="O59" s="40">
        <f t="shared" si="0"/>
        <v>45068</v>
      </c>
      <c r="P59" s="41">
        <f t="shared" si="1"/>
        <v>45093</v>
      </c>
      <c r="Q59" s="70" t="s">
        <v>640</v>
      </c>
      <c r="R59" s="64" t="s">
        <v>689</v>
      </c>
      <c r="S59" s="65" t="s">
        <v>67</v>
      </c>
    </row>
    <row r="60" spans="1:19">
      <c r="A60" t="s">
        <v>581</v>
      </c>
      <c r="B60" s="21">
        <v>45091</v>
      </c>
      <c r="C60" s="66" t="s">
        <v>582</v>
      </c>
      <c r="D60" s="6">
        <v>4</v>
      </c>
      <c r="H60">
        <v>17</v>
      </c>
      <c r="I60">
        <v>16</v>
      </c>
      <c r="J60" s="7">
        <v>15</v>
      </c>
      <c r="K60" s="24">
        <v>13</v>
      </c>
      <c r="L60" s="24">
        <v>13</v>
      </c>
      <c r="M60" s="7">
        <v>13</v>
      </c>
      <c r="N60" s="8">
        <f t="shared" si="7"/>
        <v>13</v>
      </c>
      <c r="O60" s="40">
        <f t="shared" si="0"/>
        <v>45079</v>
      </c>
      <c r="P60" s="41">
        <f t="shared" si="1"/>
        <v>45104</v>
      </c>
      <c r="Q60" s="71" t="s">
        <v>639</v>
      </c>
      <c r="R60" s="64" t="s">
        <v>689</v>
      </c>
      <c r="S60" s="65" t="s">
        <v>67</v>
      </c>
    </row>
    <row r="61" spans="1:19">
      <c r="A61" t="s">
        <v>253</v>
      </c>
      <c r="B61" s="21">
        <v>45092</v>
      </c>
      <c r="C61" s="52" t="s">
        <v>231</v>
      </c>
      <c r="D61" s="6">
        <v>5</v>
      </c>
      <c r="H61">
        <v>31</v>
      </c>
      <c r="I61">
        <v>32</v>
      </c>
      <c r="J61" s="7">
        <v>33</v>
      </c>
      <c r="K61" s="24">
        <v>19</v>
      </c>
      <c r="L61" s="24">
        <v>19</v>
      </c>
      <c r="M61" s="7">
        <v>20</v>
      </c>
      <c r="N61" s="39">
        <f t="shared" si="7"/>
        <v>19</v>
      </c>
      <c r="O61" s="40">
        <f t="shared" si="0"/>
        <v>45074</v>
      </c>
      <c r="P61" s="41">
        <f t="shared" si="1"/>
        <v>45099</v>
      </c>
      <c r="Q61" s="70" t="s">
        <v>633</v>
      </c>
      <c r="R61" s="64" t="s">
        <v>718</v>
      </c>
      <c r="S61" s="65" t="s">
        <v>71</v>
      </c>
    </row>
    <row r="62" spans="1:19">
      <c r="A62" t="s">
        <v>317</v>
      </c>
      <c r="B62" s="21">
        <v>45089</v>
      </c>
      <c r="C62" s="31" t="s">
        <v>305</v>
      </c>
      <c r="D62" s="6">
        <v>5</v>
      </c>
      <c r="H62" t="s">
        <v>39</v>
      </c>
      <c r="K62" s="24">
        <v>24</v>
      </c>
      <c r="L62" s="24"/>
      <c r="N62" s="39">
        <v>24</v>
      </c>
      <c r="O62" s="40">
        <f t="shared" si="0"/>
        <v>45066</v>
      </c>
      <c r="P62" s="41">
        <f t="shared" si="1"/>
        <v>45091</v>
      </c>
      <c r="Q62" s="70" t="s">
        <v>625</v>
      </c>
      <c r="R62" s="64" t="s">
        <v>719</v>
      </c>
      <c r="S62" s="65" t="s">
        <v>71</v>
      </c>
    </row>
    <row r="63" spans="1:19">
      <c r="A63" t="s">
        <v>319</v>
      </c>
      <c r="B63" s="21">
        <v>45089</v>
      </c>
      <c r="C63" s="31" t="s">
        <v>305</v>
      </c>
      <c r="D63" s="6">
        <v>5</v>
      </c>
      <c r="H63">
        <v>32</v>
      </c>
      <c r="I63">
        <v>35</v>
      </c>
      <c r="J63" s="7">
        <v>35</v>
      </c>
      <c r="K63" s="24">
        <v>19</v>
      </c>
      <c r="L63" s="24">
        <v>21</v>
      </c>
      <c r="M63" s="7">
        <v>21</v>
      </c>
      <c r="N63" s="39">
        <f t="shared" ref="N63:N70" si="11">ROUND((K63+L63+M63)/3,0)</f>
        <v>20</v>
      </c>
      <c r="O63" s="40">
        <f t="shared" si="0"/>
        <v>45070</v>
      </c>
      <c r="P63" s="41">
        <f t="shared" si="1"/>
        <v>45095</v>
      </c>
      <c r="Q63" s="70" t="s">
        <v>624</v>
      </c>
      <c r="R63" s="64" t="s">
        <v>719</v>
      </c>
      <c r="S63" s="65" t="s">
        <v>71</v>
      </c>
    </row>
    <row r="64" spans="1:19">
      <c r="A64" t="s">
        <v>331</v>
      </c>
      <c r="B64" s="21">
        <v>45089</v>
      </c>
      <c r="C64" s="31" t="s">
        <v>305</v>
      </c>
      <c r="D64" s="6">
        <v>4</v>
      </c>
      <c r="H64">
        <v>37</v>
      </c>
      <c r="I64">
        <v>37</v>
      </c>
      <c r="J64" s="7">
        <v>38</v>
      </c>
      <c r="K64" s="24">
        <v>22</v>
      </c>
      <c r="L64" s="24">
        <v>22</v>
      </c>
      <c r="M64" s="7">
        <v>22</v>
      </c>
      <c r="N64" s="39">
        <f t="shared" si="11"/>
        <v>22</v>
      </c>
      <c r="O64" s="40">
        <f t="shared" si="0"/>
        <v>45068</v>
      </c>
      <c r="P64" s="41">
        <f t="shared" si="1"/>
        <v>45093</v>
      </c>
      <c r="Q64" s="71" t="s">
        <v>639</v>
      </c>
      <c r="R64" s="64" t="s">
        <v>719</v>
      </c>
      <c r="S64" s="65" t="s">
        <v>71</v>
      </c>
    </row>
    <row r="65" spans="1:19">
      <c r="A65" t="s">
        <v>310</v>
      </c>
      <c r="B65" s="21">
        <v>45089</v>
      </c>
      <c r="C65" s="31" t="s">
        <v>305</v>
      </c>
      <c r="D65" s="6">
        <v>6</v>
      </c>
      <c r="E65">
        <v>90</v>
      </c>
      <c r="F65">
        <v>90</v>
      </c>
      <c r="G65" s="7">
        <v>90</v>
      </c>
      <c r="K65" s="24">
        <v>10</v>
      </c>
      <c r="L65" s="24">
        <v>10</v>
      </c>
      <c r="M65" s="7">
        <v>10</v>
      </c>
      <c r="N65" s="39">
        <f t="shared" si="11"/>
        <v>10</v>
      </c>
      <c r="O65" s="40">
        <f t="shared" si="0"/>
        <v>45080</v>
      </c>
      <c r="P65" s="41">
        <f t="shared" si="1"/>
        <v>45105</v>
      </c>
      <c r="Q65" s="77"/>
      <c r="R65" s="78" t="s">
        <v>719</v>
      </c>
      <c r="S65" s="65" t="s">
        <v>67</v>
      </c>
    </row>
    <row r="66" spans="1:19">
      <c r="A66" t="s">
        <v>328</v>
      </c>
      <c r="B66" s="21">
        <v>45089</v>
      </c>
      <c r="C66" s="31" t="s">
        <v>305</v>
      </c>
      <c r="D66" s="6">
        <v>7</v>
      </c>
      <c r="G66" s="7" t="s">
        <v>329</v>
      </c>
      <c r="H66">
        <v>37</v>
      </c>
      <c r="I66">
        <v>36</v>
      </c>
      <c r="J66" s="7">
        <v>40</v>
      </c>
      <c r="K66" s="24">
        <v>22</v>
      </c>
      <c r="L66" s="24">
        <v>21</v>
      </c>
      <c r="M66" s="7">
        <v>40</v>
      </c>
      <c r="N66" s="39">
        <f t="shared" si="11"/>
        <v>28</v>
      </c>
      <c r="O66" s="40">
        <f t="shared" ref="O66:O129" si="12">B66-N66+1</f>
        <v>45062</v>
      </c>
      <c r="P66" s="41">
        <f t="shared" ref="P66:P129" si="13">O66+25</f>
        <v>45087</v>
      </c>
      <c r="Q66" s="70" t="s">
        <v>635</v>
      </c>
      <c r="R66" s="64" t="s">
        <v>719</v>
      </c>
      <c r="S66" s="65" t="s">
        <v>67</v>
      </c>
    </row>
    <row r="67" spans="1:19">
      <c r="A67" t="s">
        <v>322</v>
      </c>
      <c r="B67" s="21">
        <v>45089</v>
      </c>
      <c r="C67" s="31" t="s">
        <v>305</v>
      </c>
      <c r="D67" s="6">
        <v>8</v>
      </c>
      <c r="G67" s="7" t="s">
        <v>323</v>
      </c>
      <c r="H67">
        <v>38</v>
      </c>
      <c r="I67">
        <v>38</v>
      </c>
      <c r="J67" s="7">
        <v>34</v>
      </c>
      <c r="K67" s="24">
        <v>22</v>
      </c>
      <c r="L67" s="24">
        <v>22</v>
      </c>
      <c r="M67" s="7">
        <v>20</v>
      </c>
      <c r="N67" s="39">
        <f t="shared" si="11"/>
        <v>21</v>
      </c>
      <c r="O67" s="40">
        <f t="shared" si="12"/>
        <v>45069</v>
      </c>
      <c r="P67" s="41">
        <f t="shared" si="13"/>
        <v>45094</v>
      </c>
      <c r="Q67" s="70"/>
      <c r="R67" s="64" t="s">
        <v>689</v>
      </c>
      <c r="S67" s="65" t="s">
        <v>67</v>
      </c>
    </row>
    <row r="68" spans="1:19">
      <c r="A68" t="s">
        <v>325</v>
      </c>
      <c r="B68" s="21">
        <v>45089</v>
      </c>
      <c r="C68" s="31" t="s">
        <v>305</v>
      </c>
      <c r="D68" s="6">
        <v>5</v>
      </c>
      <c r="H68">
        <v>31</v>
      </c>
      <c r="I68">
        <v>30</v>
      </c>
      <c r="J68" s="7">
        <v>32</v>
      </c>
      <c r="K68" s="24">
        <v>19</v>
      </c>
      <c r="L68" s="24">
        <v>19</v>
      </c>
      <c r="M68" s="7">
        <v>19</v>
      </c>
      <c r="N68" s="39">
        <f t="shared" si="11"/>
        <v>19</v>
      </c>
      <c r="O68" s="40">
        <f t="shared" si="12"/>
        <v>45071</v>
      </c>
      <c r="P68" s="41">
        <f t="shared" si="13"/>
        <v>45096</v>
      </c>
      <c r="Q68" s="71" t="s">
        <v>639</v>
      </c>
      <c r="R68" s="64" t="s">
        <v>689</v>
      </c>
      <c r="S68" s="65" t="s">
        <v>67</v>
      </c>
    </row>
    <row r="69" spans="1:19">
      <c r="A69" t="s">
        <v>90</v>
      </c>
      <c r="B69" s="21">
        <v>45088</v>
      </c>
      <c r="C69" s="30" t="s">
        <v>82</v>
      </c>
      <c r="D69" s="6">
        <v>4</v>
      </c>
      <c r="H69">
        <v>32</v>
      </c>
      <c r="I69">
        <v>34</v>
      </c>
      <c r="J69" s="7">
        <v>35</v>
      </c>
      <c r="K69" s="24">
        <v>19</v>
      </c>
      <c r="L69" s="24">
        <v>20</v>
      </c>
      <c r="M69" s="7">
        <v>21</v>
      </c>
      <c r="N69" s="39">
        <f t="shared" si="11"/>
        <v>20</v>
      </c>
      <c r="O69" s="40">
        <f t="shared" si="12"/>
        <v>45069</v>
      </c>
      <c r="P69" s="41">
        <f t="shared" si="13"/>
        <v>45094</v>
      </c>
      <c r="Q69" s="70" t="s">
        <v>624</v>
      </c>
      <c r="R69" s="64" t="s">
        <v>688</v>
      </c>
      <c r="S69" s="65" t="s">
        <v>67</v>
      </c>
    </row>
    <row r="70" spans="1:19">
      <c r="A70" t="s">
        <v>92</v>
      </c>
      <c r="B70" s="21">
        <v>45088</v>
      </c>
      <c r="C70" s="30" t="s">
        <v>82</v>
      </c>
      <c r="D70" s="6">
        <v>6</v>
      </c>
      <c r="H70">
        <v>38</v>
      </c>
      <c r="I70">
        <v>37</v>
      </c>
      <c r="J70" s="7">
        <v>37</v>
      </c>
      <c r="K70" s="24">
        <v>22</v>
      </c>
      <c r="L70" s="24">
        <v>22</v>
      </c>
      <c r="M70" s="7">
        <v>22</v>
      </c>
      <c r="N70" s="39">
        <f t="shared" si="11"/>
        <v>22</v>
      </c>
      <c r="O70" s="40">
        <f t="shared" si="12"/>
        <v>45067</v>
      </c>
      <c r="P70" s="41">
        <f t="shared" si="13"/>
        <v>45092</v>
      </c>
      <c r="Q70" s="70" t="s">
        <v>625</v>
      </c>
      <c r="R70" s="64" t="s">
        <v>688</v>
      </c>
      <c r="S70" s="65" t="s">
        <v>67</v>
      </c>
    </row>
    <row r="71" spans="1:19">
      <c r="A71" t="s">
        <v>168</v>
      </c>
      <c r="B71" s="21">
        <v>45091</v>
      </c>
      <c r="C71" s="52" t="s">
        <v>161</v>
      </c>
      <c r="D71" s="6">
        <v>1</v>
      </c>
      <c r="E71">
        <v>45</v>
      </c>
      <c r="K71" s="24">
        <v>6</v>
      </c>
      <c r="L71" s="24"/>
      <c r="N71" s="39">
        <v>6</v>
      </c>
      <c r="O71" s="40">
        <f t="shared" si="12"/>
        <v>45086</v>
      </c>
      <c r="P71" s="41">
        <f t="shared" si="13"/>
        <v>45111</v>
      </c>
      <c r="Q71" s="70"/>
      <c r="R71" s="64" t="s">
        <v>532</v>
      </c>
      <c r="S71" s="65" t="s">
        <v>57</v>
      </c>
    </row>
    <row r="72" spans="1:19">
      <c r="A72" t="s">
        <v>530</v>
      </c>
      <c r="B72" s="21">
        <v>45091</v>
      </c>
      <c r="C72" s="31" t="s">
        <v>529</v>
      </c>
      <c r="D72" s="6">
        <v>7</v>
      </c>
      <c r="G72" s="7" t="s">
        <v>531</v>
      </c>
      <c r="H72">
        <v>34</v>
      </c>
      <c r="I72">
        <v>32</v>
      </c>
      <c r="J72" s="7">
        <v>35</v>
      </c>
      <c r="K72" s="24">
        <v>21</v>
      </c>
      <c r="L72" s="24">
        <v>20</v>
      </c>
      <c r="M72" s="7">
        <v>21</v>
      </c>
      <c r="N72" s="39">
        <f>ROUND((K72+L72+M72)/3,0)</f>
        <v>21</v>
      </c>
      <c r="O72" s="40">
        <f t="shared" si="12"/>
        <v>45071</v>
      </c>
      <c r="P72" s="41">
        <f t="shared" si="13"/>
        <v>45096</v>
      </c>
      <c r="Q72" s="70" t="s">
        <v>640</v>
      </c>
      <c r="R72" s="64" t="s">
        <v>532</v>
      </c>
      <c r="S72" s="65" t="s">
        <v>57</v>
      </c>
    </row>
    <row r="73" spans="1:19">
      <c r="A73" t="s">
        <v>579</v>
      </c>
      <c r="B73" s="21">
        <v>45088</v>
      </c>
      <c r="C73" s="31" t="s">
        <v>575</v>
      </c>
      <c r="D73" s="6">
        <v>4</v>
      </c>
      <c r="E73">
        <v>45</v>
      </c>
      <c r="F73">
        <v>60</v>
      </c>
      <c r="G73" s="7">
        <v>70</v>
      </c>
      <c r="K73" s="24">
        <v>6</v>
      </c>
      <c r="L73" s="24">
        <v>7</v>
      </c>
      <c r="M73" s="7">
        <v>8</v>
      </c>
      <c r="N73" s="39">
        <f>ROUND((K73+L73+M73)/3,0)</f>
        <v>7</v>
      </c>
      <c r="O73" s="40">
        <f t="shared" si="12"/>
        <v>45082</v>
      </c>
      <c r="P73" s="41">
        <f t="shared" si="13"/>
        <v>45107</v>
      </c>
      <c r="Q73" s="70"/>
      <c r="R73" s="64" t="s">
        <v>532</v>
      </c>
      <c r="S73" s="65" t="s">
        <v>57</v>
      </c>
    </row>
    <row r="74" spans="1:19">
      <c r="A74" t="s">
        <v>160</v>
      </c>
      <c r="B74" s="21">
        <v>45091</v>
      </c>
      <c r="C74" s="52" t="s">
        <v>161</v>
      </c>
      <c r="D74" s="6">
        <v>4</v>
      </c>
      <c r="H74">
        <v>33</v>
      </c>
      <c r="I74">
        <v>35</v>
      </c>
      <c r="J74" s="7">
        <v>35</v>
      </c>
      <c r="K74" s="24">
        <v>20</v>
      </c>
      <c r="L74" s="24">
        <v>21</v>
      </c>
      <c r="M74" s="7">
        <v>21</v>
      </c>
      <c r="N74" s="39">
        <f>ROUND((K74+L74+M74)/3,0)</f>
        <v>21</v>
      </c>
      <c r="O74" s="40">
        <f t="shared" si="12"/>
        <v>45071</v>
      </c>
      <c r="P74" s="41">
        <f t="shared" si="13"/>
        <v>45096</v>
      </c>
      <c r="Q74" s="70" t="s">
        <v>624</v>
      </c>
      <c r="R74" s="64" t="s">
        <v>532</v>
      </c>
      <c r="S74" s="65" t="s">
        <v>71</v>
      </c>
    </row>
    <row r="75" spans="1:19">
      <c r="A75" t="s">
        <v>197</v>
      </c>
      <c r="B75" s="21">
        <v>45091</v>
      </c>
      <c r="C75" s="52" t="s">
        <v>161</v>
      </c>
      <c r="D75" s="6">
        <v>4</v>
      </c>
      <c r="H75">
        <v>37</v>
      </c>
      <c r="I75">
        <v>38</v>
      </c>
      <c r="J75" s="7">
        <v>37</v>
      </c>
      <c r="K75" s="24">
        <v>22</v>
      </c>
      <c r="L75" s="24">
        <v>22</v>
      </c>
      <c r="M75" s="7">
        <v>22</v>
      </c>
      <c r="N75" s="39">
        <f>ROUND((K75+L75+M75)/3,0)</f>
        <v>22</v>
      </c>
      <c r="O75" s="40">
        <f t="shared" si="12"/>
        <v>45070</v>
      </c>
      <c r="P75" s="41">
        <f t="shared" si="13"/>
        <v>45095</v>
      </c>
      <c r="Q75" s="70"/>
      <c r="R75" s="64" t="s">
        <v>720</v>
      </c>
      <c r="S75" s="65" t="s">
        <v>57</v>
      </c>
    </row>
    <row r="76" spans="1:19">
      <c r="A76" t="s">
        <v>224</v>
      </c>
      <c r="B76" s="21">
        <v>45088</v>
      </c>
      <c r="C76" s="31" t="s">
        <v>222</v>
      </c>
      <c r="D76" s="6">
        <v>5</v>
      </c>
      <c r="E76">
        <v>45</v>
      </c>
      <c r="F76">
        <v>90</v>
      </c>
      <c r="G76" s="7">
        <v>60</v>
      </c>
      <c r="H76" t="s">
        <v>42</v>
      </c>
      <c r="K76" s="24">
        <v>6</v>
      </c>
      <c r="L76" s="24">
        <v>10</v>
      </c>
      <c r="M76" s="7">
        <v>7</v>
      </c>
      <c r="N76" s="39">
        <f>ROUND((K76+L76+M76+11)/4,0)</f>
        <v>9</v>
      </c>
      <c r="O76" s="40">
        <f t="shared" si="12"/>
        <v>45080</v>
      </c>
      <c r="P76" s="41">
        <f t="shared" si="13"/>
        <v>45105</v>
      </c>
      <c r="Q76" s="70"/>
      <c r="R76" s="64" t="s">
        <v>720</v>
      </c>
      <c r="S76" s="65" t="s">
        <v>57</v>
      </c>
    </row>
    <row r="77" spans="1:19">
      <c r="A77" t="s">
        <v>229</v>
      </c>
      <c r="B77" s="21">
        <v>45088</v>
      </c>
      <c r="C77" s="31" t="s">
        <v>222</v>
      </c>
      <c r="D77" s="6">
        <v>5</v>
      </c>
      <c r="H77">
        <v>40</v>
      </c>
      <c r="I77">
        <v>43</v>
      </c>
      <c r="J77" s="7">
        <v>38</v>
      </c>
      <c r="K77" s="24">
        <v>22</v>
      </c>
      <c r="L77" s="24">
        <v>23</v>
      </c>
      <c r="M77" s="7">
        <v>22</v>
      </c>
      <c r="N77" s="39">
        <f t="shared" ref="N77:N93" si="14">ROUND((K77+L77+M77)/3,0)</f>
        <v>22</v>
      </c>
      <c r="O77" s="40">
        <f t="shared" si="12"/>
        <v>45067</v>
      </c>
      <c r="P77" s="41">
        <f t="shared" si="13"/>
        <v>45092</v>
      </c>
      <c r="Q77" s="70" t="s">
        <v>624</v>
      </c>
      <c r="R77" s="64" t="s">
        <v>720</v>
      </c>
      <c r="S77" s="65" t="s">
        <v>57</v>
      </c>
    </row>
    <row r="78" spans="1:19">
      <c r="A78" t="s">
        <v>241</v>
      </c>
      <c r="B78" s="21">
        <v>45092</v>
      </c>
      <c r="C78" s="52" t="s">
        <v>231</v>
      </c>
      <c r="D78" s="6">
        <v>4</v>
      </c>
      <c r="H78">
        <v>35</v>
      </c>
      <c r="I78">
        <v>40</v>
      </c>
      <c r="J78" s="7">
        <v>41</v>
      </c>
      <c r="K78" s="24">
        <v>21</v>
      </c>
      <c r="L78" s="24">
        <v>22</v>
      </c>
      <c r="M78" s="7">
        <v>23</v>
      </c>
      <c r="N78" s="39">
        <f t="shared" si="14"/>
        <v>22</v>
      </c>
      <c r="O78" s="40">
        <f t="shared" si="12"/>
        <v>45071</v>
      </c>
      <c r="P78" s="41">
        <f t="shared" si="13"/>
        <v>45096</v>
      </c>
      <c r="Q78" s="70" t="s">
        <v>625</v>
      </c>
      <c r="R78" s="64" t="s">
        <v>720</v>
      </c>
      <c r="S78" s="65" t="s">
        <v>57</v>
      </c>
    </row>
    <row r="79" spans="1:19">
      <c r="A79" t="s">
        <v>242</v>
      </c>
      <c r="B79" s="21">
        <v>45092</v>
      </c>
      <c r="C79" s="52" t="s">
        <v>231</v>
      </c>
      <c r="D79" s="6">
        <v>5</v>
      </c>
      <c r="H79">
        <v>30</v>
      </c>
      <c r="I79">
        <v>32</v>
      </c>
      <c r="J79" s="7">
        <v>33</v>
      </c>
      <c r="K79" s="24">
        <v>19</v>
      </c>
      <c r="L79" s="24">
        <v>19</v>
      </c>
      <c r="M79" s="7">
        <v>20</v>
      </c>
      <c r="N79" s="39">
        <f t="shared" si="14"/>
        <v>19</v>
      </c>
      <c r="O79" s="40">
        <f t="shared" si="12"/>
        <v>45074</v>
      </c>
      <c r="P79" s="41">
        <f t="shared" si="13"/>
        <v>45099</v>
      </c>
      <c r="Q79" s="70" t="s">
        <v>633</v>
      </c>
      <c r="R79" s="64" t="s">
        <v>720</v>
      </c>
      <c r="S79" s="65" t="s">
        <v>57</v>
      </c>
    </row>
    <row r="80" spans="1:19">
      <c r="A80" t="s">
        <v>243</v>
      </c>
      <c r="B80" s="21">
        <v>45092</v>
      </c>
      <c r="C80" s="52" t="s">
        <v>231</v>
      </c>
      <c r="D80" s="6">
        <v>5</v>
      </c>
      <c r="H80">
        <v>34</v>
      </c>
      <c r="I80">
        <v>33</v>
      </c>
      <c r="J80" s="7">
        <v>31</v>
      </c>
      <c r="K80" s="24">
        <v>20</v>
      </c>
      <c r="L80" s="24">
        <v>20</v>
      </c>
      <c r="M80" s="7">
        <v>19</v>
      </c>
      <c r="N80" s="39">
        <f t="shared" si="14"/>
        <v>20</v>
      </c>
      <c r="O80" s="40">
        <f t="shared" si="12"/>
        <v>45073</v>
      </c>
      <c r="P80" s="41">
        <f t="shared" si="13"/>
        <v>45098</v>
      </c>
      <c r="Q80" s="70" t="s">
        <v>624</v>
      </c>
      <c r="R80" s="64" t="s">
        <v>720</v>
      </c>
      <c r="S80" s="65" t="s">
        <v>57</v>
      </c>
    </row>
    <row r="81" spans="1:19">
      <c r="A81" t="s">
        <v>244</v>
      </c>
      <c r="B81" s="21">
        <v>45092</v>
      </c>
      <c r="C81" s="52" t="s">
        <v>231</v>
      </c>
      <c r="D81" s="6">
        <v>3</v>
      </c>
      <c r="E81">
        <v>75</v>
      </c>
      <c r="F81">
        <v>75</v>
      </c>
      <c r="G81" s="7">
        <v>75</v>
      </c>
      <c r="K81" s="24">
        <v>8</v>
      </c>
      <c r="L81" s="24">
        <v>8</v>
      </c>
      <c r="M81" s="7">
        <v>8</v>
      </c>
      <c r="N81" s="39">
        <f t="shared" si="14"/>
        <v>8</v>
      </c>
      <c r="O81" s="40">
        <f t="shared" si="12"/>
        <v>45085</v>
      </c>
      <c r="P81" s="41">
        <f t="shared" si="13"/>
        <v>45110</v>
      </c>
      <c r="Q81" s="70"/>
      <c r="R81" s="64" t="s">
        <v>720</v>
      </c>
      <c r="S81" s="65" t="s">
        <v>57</v>
      </c>
    </row>
    <row r="82" spans="1:19">
      <c r="A82" t="s">
        <v>263</v>
      </c>
      <c r="B82" s="21">
        <v>45092</v>
      </c>
      <c r="C82" s="52" t="s">
        <v>231</v>
      </c>
      <c r="D82" s="6">
        <v>5</v>
      </c>
      <c r="E82">
        <v>90</v>
      </c>
      <c r="F82">
        <v>90</v>
      </c>
      <c r="G82" s="7">
        <v>90</v>
      </c>
      <c r="K82" s="24">
        <v>10</v>
      </c>
      <c r="L82" s="24">
        <v>10</v>
      </c>
      <c r="M82" s="7">
        <v>10</v>
      </c>
      <c r="N82" s="39">
        <f t="shared" si="14"/>
        <v>10</v>
      </c>
      <c r="O82" s="40">
        <f t="shared" si="12"/>
        <v>45083</v>
      </c>
      <c r="P82" s="41">
        <f t="shared" si="13"/>
        <v>45108</v>
      </c>
      <c r="Q82" s="70"/>
      <c r="R82" s="64" t="s">
        <v>720</v>
      </c>
      <c r="S82" s="65" t="s">
        <v>57</v>
      </c>
    </row>
    <row r="83" spans="1:19">
      <c r="A83" t="s">
        <v>516</v>
      </c>
      <c r="B83" s="21">
        <v>45091</v>
      </c>
      <c r="C83" s="52" t="s">
        <v>489</v>
      </c>
      <c r="D83" s="6">
        <v>5</v>
      </c>
      <c r="H83">
        <v>32</v>
      </c>
      <c r="I83">
        <v>32</v>
      </c>
      <c r="J83" s="7">
        <v>33</v>
      </c>
      <c r="K83" s="24">
        <v>19</v>
      </c>
      <c r="L83" s="24">
        <v>19</v>
      </c>
      <c r="M83" s="7">
        <v>20</v>
      </c>
      <c r="N83" s="39">
        <f t="shared" si="14"/>
        <v>19</v>
      </c>
      <c r="O83" s="40">
        <f t="shared" si="12"/>
        <v>45073</v>
      </c>
      <c r="P83" s="41">
        <f t="shared" si="13"/>
        <v>45098</v>
      </c>
      <c r="Q83" s="70" t="s">
        <v>624</v>
      </c>
      <c r="R83" s="64" t="s">
        <v>720</v>
      </c>
      <c r="S83" s="65" t="s">
        <v>57</v>
      </c>
    </row>
    <row r="84" spans="1:19">
      <c r="A84" t="s">
        <v>534</v>
      </c>
      <c r="B84" s="21">
        <v>45091</v>
      </c>
      <c r="C84" s="31" t="s">
        <v>529</v>
      </c>
      <c r="D84" s="6">
        <v>5</v>
      </c>
      <c r="H84">
        <v>29</v>
      </c>
      <c r="I84">
        <v>33</v>
      </c>
      <c r="J84" s="7">
        <v>26</v>
      </c>
      <c r="K84" s="24">
        <v>18</v>
      </c>
      <c r="L84" s="24">
        <v>20</v>
      </c>
      <c r="M84" s="7">
        <v>17</v>
      </c>
      <c r="N84" s="39">
        <f t="shared" si="14"/>
        <v>18</v>
      </c>
      <c r="O84" s="40">
        <f t="shared" si="12"/>
        <v>45074</v>
      </c>
      <c r="P84" s="41">
        <f t="shared" si="13"/>
        <v>45099</v>
      </c>
      <c r="Q84" s="70" t="s">
        <v>633</v>
      </c>
      <c r="R84" s="64" t="s">
        <v>720</v>
      </c>
      <c r="S84" s="65" t="s">
        <v>57</v>
      </c>
    </row>
    <row r="85" spans="1:19">
      <c r="A85" t="s">
        <v>535</v>
      </c>
      <c r="B85" s="21">
        <v>45091</v>
      </c>
      <c r="C85" s="31" t="s">
        <v>529</v>
      </c>
      <c r="D85" s="6">
        <v>4</v>
      </c>
      <c r="E85">
        <v>80</v>
      </c>
      <c r="F85">
        <v>90</v>
      </c>
      <c r="G85" s="7">
        <v>70</v>
      </c>
      <c r="K85" s="24">
        <v>9</v>
      </c>
      <c r="L85" s="24">
        <v>10</v>
      </c>
      <c r="M85" s="7">
        <v>8</v>
      </c>
      <c r="N85" s="39">
        <f t="shared" si="14"/>
        <v>9</v>
      </c>
      <c r="O85" s="40">
        <f t="shared" si="12"/>
        <v>45083</v>
      </c>
      <c r="P85" s="41">
        <f t="shared" si="13"/>
        <v>45108</v>
      </c>
      <c r="Q85" s="70" t="s">
        <v>624</v>
      </c>
      <c r="R85" s="64" t="s">
        <v>720</v>
      </c>
      <c r="S85" s="65" t="s">
        <v>57</v>
      </c>
    </row>
    <row r="86" spans="1:19">
      <c r="A86" t="s">
        <v>536</v>
      </c>
      <c r="B86" s="21">
        <v>45091</v>
      </c>
      <c r="C86" s="31" t="s">
        <v>529</v>
      </c>
      <c r="D86" s="6">
        <v>5</v>
      </c>
      <c r="E86">
        <v>90</v>
      </c>
      <c r="H86">
        <v>26</v>
      </c>
      <c r="I86">
        <v>21</v>
      </c>
      <c r="K86" s="24">
        <v>10</v>
      </c>
      <c r="L86" s="24">
        <v>15</v>
      </c>
      <c r="M86" s="7">
        <v>15</v>
      </c>
      <c r="N86" s="39">
        <f t="shared" si="14"/>
        <v>13</v>
      </c>
      <c r="O86" s="40">
        <f t="shared" si="12"/>
        <v>45079</v>
      </c>
      <c r="P86" s="41">
        <f t="shared" si="13"/>
        <v>45104</v>
      </c>
      <c r="Q86" s="70"/>
      <c r="R86" s="64" t="s">
        <v>720</v>
      </c>
      <c r="S86" s="65" t="s">
        <v>57</v>
      </c>
    </row>
    <row r="87" spans="1:19">
      <c r="A87" t="s">
        <v>538</v>
      </c>
      <c r="B87" s="21">
        <v>45091</v>
      </c>
      <c r="C87" s="31" t="s">
        <v>529</v>
      </c>
      <c r="D87" s="6">
        <v>6</v>
      </c>
      <c r="H87">
        <v>34</v>
      </c>
      <c r="I87">
        <v>33</v>
      </c>
      <c r="J87" s="7">
        <v>36</v>
      </c>
      <c r="K87" s="24">
        <v>20</v>
      </c>
      <c r="L87" s="24">
        <v>20</v>
      </c>
      <c r="M87" s="7">
        <v>21</v>
      </c>
      <c r="N87" s="39">
        <f t="shared" si="14"/>
        <v>20</v>
      </c>
      <c r="O87" s="40">
        <f t="shared" si="12"/>
        <v>45072</v>
      </c>
      <c r="P87" s="41">
        <f t="shared" si="13"/>
        <v>45097</v>
      </c>
      <c r="Q87" s="70"/>
      <c r="R87" s="64" t="s">
        <v>720</v>
      </c>
      <c r="S87" s="65" t="s">
        <v>57</v>
      </c>
    </row>
    <row r="88" spans="1:19">
      <c r="A88" t="s">
        <v>539</v>
      </c>
      <c r="B88" s="21">
        <v>45091</v>
      </c>
      <c r="C88" s="31" t="s">
        <v>529</v>
      </c>
      <c r="D88" s="6">
        <v>3</v>
      </c>
      <c r="H88">
        <v>36</v>
      </c>
      <c r="I88">
        <v>34</v>
      </c>
      <c r="J88" s="7">
        <v>30</v>
      </c>
      <c r="K88" s="24">
        <v>21</v>
      </c>
      <c r="L88" s="24">
        <v>20</v>
      </c>
      <c r="M88" s="7">
        <v>19</v>
      </c>
      <c r="N88" s="39">
        <f t="shared" si="14"/>
        <v>20</v>
      </c>
      <c r="O88" s="40">
        <f t="shared" si="12"/>
        <v>45072</v>
      </c>
      <c r="P88" s="41">
        <f t="shared" si="13"/>
        <v>45097</v>
      </c>
      <c r="Q88" s="70" t="s">
        <v>624</v>
      </c>
      <c r="R88" s="64" t="s">
        <v>720</v>
      </c>
      <c r="S88" s="65" t="s">
        <v>57</v>
      </c>
    </row>
    <row r="89" spans="1:19">
      <c r="A89" t="s">
        <v>69</v>
      </c>
      <c r="B89" s="21">
        <v>45088</v>
      </c>
      <c r="C89" s="25" t="s">
        <v>55</v>
      </c>
      <c r="D89" s="6">
        <v>4</v>
      </c>
      <c r="E89">
        <v>80</v>
      </c>
      <c r="F89">
        <v>90</v>
      </c>
      <c r="G89" s="7" t="s">
        <v>42</v>
      </c>
      <c r="K89" s="24">
        <v>9</v>
      </c>
      <c r="L89" s="24">
        <v>10</v>
      </c>
      <c r="M89" s="7">
        <v>11</v>
      </c>
      <c r="N89" s="39">
        <f t="shared" si="14"/>
        <v>10</v>
      </c>
      <c r="O89" s="40">
        <f t="shared" si="12"/>
        <v>45079</v>
      </c>
      <c r="P89" s="41">
        <f t="shared" si="13"/>
        <v>45104</v>
      </c>
      <c r="Q89" s="70"/>
      <c r="R89" s="64" t="s">
        <v>720</v>
      </c>
      <c r="S89" s="65" t="s">
        <v>71</v>
      </c>
    </row>
    <row r="90" spans="1:19">
      <c r="A90" t="s">
        <v>81</v>
      </c>
      <c r="B90" s="21">
        <v>45088</v>
      </c>
      <c r="C90" s="30" t="s">
        <v>82</v>
      </c>
      <c r="D90" s="6">
        <v>5</v>
      </c>
      <c r="H90">
        <v>34</v>
      </c>
      <c r="I90">
        <v>31</v>
      </c>
      <c r="J90" s="7">
        <v>34</v>
      </c>
      <c r="K90" s="24">
        <v>20</v>
      </c>
      <c r="L90" s="24">
        <v>19</v>
      </c>
      <c r="M90" s="7">
        <v>20</v>
      </c>
      <c r="N90" s="39">
        <f t="shared" si="14"/>
        <v>20</v>
      </c>
      <c r="O90" s="40">
        <f t="shared" si="12"/>
        <v>45069</v>
      </c>
      <c r="P90" s="41">
        <f t="shared" si="13"/>
        <v>45094</v>
      </c>
      <c r="Q90" s="70"/>
      <c r="R90" s="64" t="s">
        <v>720</v>
      </c>
      <c r="S90" s="65" t="s">
        <v>71</v>
      </c>
    </row>
    <row r="91" spans="1:19">
      <c r="A91" t="s">
        <v>106</v>
      </c>
      <c r="B91" s="21">
        <v>45091</v>
      </c>
      <c r="C91" s="31" t="s">
        <v>103</v>
      </c>
      <c r="D91" s="6">
        <v>4</v>
      </c>
      <c r="H91">
        <v>38</v>
      </c>
      <c r="I91">
        <v>37</v>
      </c>
      <c r="J91" s="7">
        <v>36</v>
      </c>
      <c r="K91" s="24">
        <v>22</v>
      </c>
      <c r="L91" s="24">
        <v>22</v>
      </c>
      <c r="M91" s="7">
        <v>21</v>
      </c>
      <c r="N91" s="39">
        <f t="shared" si="14"/>
        <v>22</v>
      </c>
      <c r="O91" s="40">
        <f t="shared" si="12"/>
        <v>45070</v>
      </c>
      <c r="P91" s="41">
        <f t="shared" si="13"/>
        <v>45095</v>
      </c>
      <c r="Q91" s="70" t="s">
        <v>625</v>
      </c>
      <c r="R91" s="64" t="s">
        <v>720</v>
      </c>
      <c r="S91" s="65" t="s">
        <v>71</v>
      </c>
    </row>
    <row r="92" spans="1:19">
      <c r="A92" t="s">
        <v>262</v>
      </c>
      <c r="B92" s="21">
        <v>45092</v>
      </c>
      <c r="C92" s="52" t="s">
        <v>231</v>
      </c>
      <c r="D92" s="6">
        <v>5</v>
      </c>
      <c r="H92">
        <v>37</v>
      </c>
      <c r="I92">
        <v>40</v>
      </c>
      <c r="J92" s="7">
        <v>40</v>
      </c>
      <c r="K92" s="24">
        <v>22</v>
      </c>
      <c r="L92" s="24">
        <v>22</v>
      </c>
      <c r="M92" s="7">
        <v>22</v>
      </c>
      <c r="N92" s="39">
        <f t="shared" si="14"/>
        <v>22</v>
      </c>
      <c r="O92" s="40">
        <f t="shared" si="12"/>
        <v>45071</v>
      </c>
      <c r="P92" s="41">
        <f t="shared" si="13"/>
        <v>45096</v>
      </c>
      <c r="Q92" s="70" t="s">
        <v>633</v>
      </c>
      <c r="R92" s="64" t="s">
        <v>720</v>
      </c>
      <c r="S92" s="65" t="s">
        <v>71</v>
      </c>
    </row>
    <row r="93" spans="1:19">
      <c r="A93" t="s">
        <v>358</v>
      </c>
      <c r="B93" s="21">
        <v>45092</v>
      </c>
      <c r="C93" s="31" t="s">
        <v>356</v>
      </c>
      <c r="D93" s="6">
        <v>3</v>
      </c>
      <c r="H93">
        <v>40</v>
      </c>
      <c r="I93">
        <v>39</v>
      </c>
      <c r="J93" s="7">
        <v>40</v>
      </c>
      <c r="K93" s="24">
        <v>22</v>
      </c>
      <c r="L93" s="24">
        <v>22</v>
      </c>
      <c r="M93" s="7">
        <v>22</v>
      </c>
      <c r="N93" s="39">
        <f t="shared" si="14"/>
        <v>22</v>
      </c>
      <c r="O93" s="40">
        <f t="shared" si="12"/>
        <v>45071</v>
      </c>
      <c r="P93" s="41">
        <f t="shared" si="13"/>
        <v>45096</v>
      </c>
      <c r="Q93" s="70" t="s">
        <v>625</v>
      </c>
      <c r="R93" s="64" t="s">
        <v>720</v>
      </c>
      <c r="S93" s="65" t="s">
        <v>71</v>
      </c>
    </row>
    <row r="94" spans="1:19">
      <c r="A94" t="s">
        <v>544</v>
      </c>
      <c r="B94" s="21">
        <v>45091</v>
      </c>
      <c r="C94" s="31" t="s">
        <v>529</v>
      </c>
      <c r="D94" s="6">
        <v>2</v>
      </c>
      <c r="H94">
        <v>22</v>
      </c>
      <c r="I94">
        <v>27</v>
      </c>
      <c r="K94" s="24">
        <v>15</v>
      </c>
      <c r="L94" s="24">
        <v>17</v>
      </c>
      <c r="N94" s="39">
        <f>ROUND((K94+L94)/2,0)</f>
        <v>16</v>
      </c>
      <c r="O94" s="40">
        <f t="shared" si="12"/>
        <v>45076</v>
      </c>
      <c r="P94" s="41">
        <f t="shared" si="13"/>
        <v>45101</v>
      </c>
      <c r="Q94" s="70" t="s">
        <v>625</v>
      </c>
      <c r="R94" s="64" t="s">
        <v>720</v>
      </c>
      <c r="S94" s="65" t="s">
        <v>71</v>
      </c>
    </row>
    <row r="95" spans="1:19">
      <c r="A95" t="s">
        <v>568</v>
      </c>
      <c r="B95" s="21">
        <v>45088</v>
      </c>
      <c r="C95" s="31" t="s">
        <v>555</v>
      </c>
      <c r="D95" s="6">
        <v>2</v>
      </c>
      <c r="H95">
        <v>43</v>
      </c>
      <c r="I95" t="s">
        <v>39</v>
      </c>
      <c r="K95" s="24">
        <v>23</v>
      </c>
      <c r="L95" s="24">
        <v>24</v>
      </c>
      <c r="N95" s="39">
        <f>ROUND((K95+L95)/2,0)</f>
        <v>24</v>
      </c>
      <c r="O95" s="40">
        <f t="shared" si="12"/>
        <v>45065</v>
      </c>
      <c r="P95" s="41">
        <f t="shared" si="13"/>
        <v>45090</v>
      </c>
      <c r="Q95" s="70" t="s">
        <v>631</v>
      </c>
      <c r="R95" s="64" t="s">
        <v>532</v>
      </c>
      <c r="S95" s="65" t="s">
        <v>57</v>
      </c>
    </row>
    <row r="96" spans="1:19">
      <c r="A96" t="s">
        <v>569</v>
      </c>
      <c r="B96" s="21">
        <v>45088</v>
      </c>
      <c r="C96" s="31" t="s">
        <v>555</v>
      </c>
      <c r="D96" s="6">
        <v>1</v>
      </c>
      <c r="H96">
        <v>31</v>
      </c>
      <c r="K96" s="24">
        <v>19</v>
      </c>
      <c r="L96" s="24"/>
      <c r="N96" s="39">
        <v>19</v>
      </c>
      <c r="O96" s="40">
        <f t="shared" si="12"/>
        <v>45070</v>
      </c>
      <c r="P96" s="41">
        <f t="shared" si="13"/>
        <v>45095</v>
      </c>
      <c r="Q96" s="71" t="s">
        <v>639</v>
      </c>
      <c r="R96" s="64" t="s">
        <v>532</v>
      </c>
      <c r="S96" s="65" t="s">
        <v>57</v>
      </c>
    </row>
    <row r="97" spans="1:19">
      <c r="A97" t="s">
        <v>293</v>
      </c>
      <c r="B97" s="21">
        <v>45092</v>
      </c>
      <c r="C97" s="52" t="s">
        <v>231</v>
      </c>
      <c r="D97" s="6">
        <v>4</v>
      </c>
      <c r="H97">
        <v>35</v>
      </c>
      <c r="I97">
        <v>36</v>
      </c>
      <c r="J97" s="7">
        <v>36</v>
      </c>
      <c r="K97" s="24">
        <v>21</v>
      </c>
      <c r="L97" s="24">
        <v>21</v>
      </c>
      <c r="M97" s="7">
        <v>21</v>
      </c>
      <c r="N97" s="39">
        <f>ROUND((K97+L97+M97)/3,0)</f>
        <v>21</v>
      </c>
      <c r="O97" s="40">
        <f t="shared" si="12"/>
        <v>45072</v>
      </c>
      <c r="P97" s="41">
        <f t="shared" si="13"/>
        <v>45097</v>
      </c>
      <c r="Q97" s="70"/>
      <c r="R97" s="64" t="s">
        <v>294</v>
      </c>
      <c r="S97" s="65" t="s">
        <v>57</v>
      </c>
    </row>
    <row r="98" spans="1:19">
      <c r="A98" t="s">
        <v>61</v>
      </c>
      <c r="B98" s="21">
        <v>45088</v>
      </c>
      <c r="C98" s="22" t="s">
        <v>55</v>
      </c>
      <c r="D98" s="6">
        <v>3</v>
      </c>
      <c r="H98">
        <v>20</v>
      </c>
      <c r="I98">
        <v>20</v>
      </c>
      <c r="J98" s="7">
        <v>17</v>
      </c>
      <c r="K98" s="24">
        <v>14</v>
      </c>
      <c r="L98" s="24">
        <v>14</v>
      </c>
      <c r="M98" s="7">
        <v>13</v>
      </c>
      <c r="N98" s="39">
        <f>ROUND((K98+L98+M98)/3,0)</f>
        <v>14</v>
      </c>
      <c r="O98" s="40">
        <f t="shared" si="12"/>
        <v>45075</v>
      </c>
      <c r="P98" s="41">
        <f t="shared" si="13"/>
        <v>45100</v>
      </c>
      <c r="Q98" s="70"/>
      <c r="R98" s="64" t="s">
        <v>721</v>
      </c>
      <c r="S98" s="65" t="s">
        <v>57</v>
      </c>
    </row>
    <row r="99" spans="1:19">
      <c r="A99" t="s">
        <v>336</v>
      </c>
      <c r="B99" s="21">
        <v>45089</v>
      </c>
      <c r="C99" s="31" t="s">
        <v>305</v>
      </c>
      <c r="D99" s="6">
        <v>4</v>
      </c>
      <c r="H99">
        <v>25</v>
      </c>
      <c r="I99">
        <v>28</v>
      </c>
      <c r="J99" s="7">
        <v>29</v>
      </c>
      <c r="K99" s="24">
        <v>16</v>
      </c>
      <c r="L99" s="24">
        <v>18</v>
      </c>
      <c r="M99" s="7">
        <v>18</v>
      </c>
      <c r="N99" s="39">
        <f>ROUND((K99+L99+M99)/3,0)</f>
        <v>17</v>
      </c>
      <c r="O99" s="40">
        <f t="shared" si="12"/>
        <v>45073</v>
      </c>
      <c r="P99" s="41">
        <f t="shared" si="13"/>
        <v>45098</v>
      </c>
      <c r="Q99" s="70"/>
      <c r="R99" s="64" t="s">
        <v>721</v>
      </c>
      <c r="S99" s="65" t="s">
        <v>57</v>
      </c>
    </row>
    <row r="100" spans="1:19">
      <c r="A100" t="s">
        <v>528</v>
      </c>
      <c r="B100" s="21">
        <v>45091</v>
      </c>
      <c r="C100" s="31" t="s">
        <v>529</v>
      </c>
      <c r="D100" s="6">
        <v>1</v>
      </c>
      <c r="H100">
        <v>33</v>
      </c>
      <c r="K100" s="24">
        <v>20</v>
      </c>
      <c r="L100" s="24"/>
      <c r="N100" s="39">
        <v>20</v>
      </c>
      <c r="O100" s="40">
        <f t="shared" si="12"/>
        <v>45072</v>
      </c>
      <c r="P100" s="41">
        <f t="shared" si="13"/>
        <v>45097</v>
      </c>
      <c r="Q100" s="70" t="s">
        <v>633</v>
      </c>
      <c r="R100" s="64" t="s">
        <v>721</v>
      </c>
      <c r="S100" s="65" t="s">
        <v>57</v>
      </c>
    </row>
    <row r="101" spans="1:19">
      <c r="A101" t="s">
        <v>533</v>
      </c>
      <c r="B101" s="21">
        <v>45091</v>
      </c>
      <c r="C101" s="31" t="s">
        <v>529</v>
      </c>
      <c r="D101" s="6">
        <v>5</v>
      </c>
      <c r="H101">
        <v>38</v>
      </c>
      <c r="I101">
        <v>37</v>
      </c>
      <c r="J101" s="7">
        <v>36</v>
      </c>
      <c r="K101" s="24">
        <v>22</v>
      </c>
      <c r="L101" s="24">
        <v>22</v>
      </c>
      <c r="M101" s="7">
        <v>21</v>
      </c>
      <c r="N101" s="39">
        <f t="shared" ref="N101:N109" si="15">ROUND((K101+L101+M101)/3,0)</f>
        <v>22</v>
      </c>
      <c r="O101" s="40">
        <f t="shared" si="12"/>
        <v>45070</v>
      </c>
      <c r="P101" s="41">
        <f t="shared" si="13"/>
        <v>45095</v>
      </c>
      <c r="Q101" s="70" t="s">
        <v>631</v>
      </c>
      <c r="R101" s="64" t="s">
        <v>721</v>
      </c>
      <c r="S101" s="65" t="s">
        <v>57</v>
      </c>
    </row>
    <row r="102" spans="1:19">
      <c r="A102" t="s">
        <v>540</v>
      </c>
      <c r="B102" s="21">
        <v>45091</v>
      </c>
      <c r="C102" s="31" t="s">
        <v>529</v>
      </c>
      <c r="D102" s="6">
        <v>3</v>
      </c>
      <c r="H102">
        <v>30</v>
      </c>
      <c r="I102">
        <v>34</v>
      </c>
      <c r="J102" s="7">
        <v>34</v>
      </c>
      <c r="K102" s="24">
        <v>19</v>
      </c>
      <c r="L102" s="24">
        <v>20</v>
      </c>
      <c r="M102" s="7">
        <v>20</v>
      </c>
      <c r="N102" s="39">
        <f t="shared" si="15"/>
        <v>20</v>
      </c>
      <c r="O102" s="40">
        <f t="shared" si="12"/>
        <v>45072</v>
      </c>
      <c r="P102" s="41">
        <f t="shared" si="13"/>
        <v>45097</v>
      </c>
      <c r="Q102" s="70" t="s">
        <v>625</v>
      </c>
      <c r="R102" s="64" t="s">
        <v>721</v>
      </c>
      <c r="S102" s="65" t="s">
        <v>57</v>
      </c>
    </row>
    <row r="103" spans="1:19">
      <c r="A103" t="s">
        <v>554</v>
      </c>
      <c r="B103" s="21">
        <v>45088</v>
      </c>
      <c r="C103" s="31" t="s">
        <v>555</v>
      </c>
      <c r="D103" s="6">
        <v>4</v>
      </c>
      <c r="H103" s="24">
        <v>31</v>
      </c>
      <c r="I103">
        <v>33</v>
      </c>
      <c r="J103" s="7">
        <v>32</v>
      </c>
      <c r="K103" s="24">
        <v>19</v>
      </c>
      <c r="L103" s="24">
        <v>20</v>
      </c>
      <c r="M103" s="7">
        <v>19</v>
      </c>
      <c r="N103" s="39">
        <f t="shared" si="15"/>
        <v>19</v>
      </c>
      <c r="O103" s="40">
        <f t="shared" si="12"/>
        <v>45070</v>
      </c>
      <c r="P103" s="41">
        <f t="shared" si="13"/>
        <v>45095</v>
      </c>
      <c r="Q103" s="70"/>
      <c r="R103" s="64" t="s">
        <v>721</v>
      </c>
      <c r="S103" s="65" t="s">
        <v>57</v>
      </c>
    </row>
    <row r="104" spans="1:19">
      <c r="A104" t="s">
        <v>556</v>
      </c>
      <c r="B104" s="21">
        <v>45088</v>
      </c>
      <c r="C104" s="31" t="s">
        <v>555</v>
      </c>
      <c r="D104" s="6">
        <v>5</v>
      </c>
      <c r="H104">
        <v>39</v>
      </c>
      <c r="I104">
        <v>35</v>
      </c>
      <c r="J104" s="7">
        <v>36</v>
      </c>
      <c r="K104" s="24">
        <v>22</v>
      </c>
      <c r="L104" s="24">
        <v>21</v>
      </c>
      <c r="M104" s="7">
        <v>21</v>
      </c>
      <c r="N104" s="39">
        <f t="shared" si="15"/>
        <v>21</v>
      </c>
      <c r="O104" s="40">
        <f t="shared" si="12"/>
        <v>45068</v>
      </c>
      <c r="P104" s="41">
        <f t="shared" si="13"/>
        <v>45093</v>
      </c>
      <c r="Q104" s="70" t="s">
        <v>625</v>
      </c>
      <c r="R104" s="64" t="s">
        <v>721</v>
      </c>
      <c r="S104" s="65" t="s">
        <v>57</v>
      </c>
    </row>
    <row r="105" spans="1:19">
      <c r="A105" t="s">
        <v>558</v>
      </c>
      <c r="B105" s="21">
        <v>45088</v>
      </c>
      <c r="C105" s="31" t="s">
        <v>555</v>
      </c>
      <c r="D105" s="6">
        <v>4</v>
      </c>
      <c r="H105">
        <v>39</v>
      </c>
      <c r="I105">
        <v>39</v>
      </c>
      <c r="J105" s="7">
        <v>39</v>
      </c>
      <c r="K105" s="24">
        <v>22</v>
      </c>
      <c r="L105" s="24">
        <v>22</v>
      </c>
      <c r="M105" s="7">
        <v>22</v>
      </c>
      <c r="N105" s="39">
        <f t="shared" si="15"/>
        <v>22</v>
      </c>
      <c r="O105" s="40">
        <f t="shared" si="12"/>
        <v>45067</v>
      </c>
      <c r="P105" s="41">
        <f t="shared" si="13"/>
        <v>45092</v>
      </c>
      <c r="Q105" s="70" t="s">
        <v>624</v>
      </c>
      <c r="R105" s="64" t="s">
        <v>721</v>
      </c>
      <c r="S105" s="65" t="s">
        <v>57</v>
      </c>
    </row>
    <row r="106" spans="1:19">
      <c r="A106" t="s">
        <v>559</v>
      </c>
      <c r="B106" s="21">
        <v>45088</v>
      </c>
      <c r="C106" s="31" t="s">
        <v>555</v>
      </c>
      <c r="D106" s="6">
        <v>5</v>
      </c>
      <c r="E106" t="s">
        <v>42</v>
      </c>
      <c r="F106">
        <v>90</v>
      </c>
      <c r="G106" s="7">
        <v>90</v>
      </c>
      <c r="K106" s="24">
        <v>11</v>
      </c>
      <c r="L106" s="24">
        <v>10</v>
      </c>
      <c r="M106" s="7">
        <v>10</v>
      </c>
      <c r="N106" s="39">
        <f t="shared" si="15"/>
        <v>10</v>
      </c>
      <c r="O106" s="40">
        <f t="shared" si="12"/>
        <v>45079</v>
      </c>
      <c r="P106" s="41">
        <f t="shared" si="13"/>
        <v>45104</v>
      </c>
      <c r="Q106" s="71" t="s">
        <v>639</v>
      </c>
      <c r="R106" s="64" t="s">
        <v>721</v>
      </c>
      <c r="S106" s="65" t="s">
        <v>57</v>
      </c>
    </row>
    <row r="107" spans="1:19">
      <c r="A107" t="s">
        <v>572</v>
      </c>
      <c r="B107" s="21">
        <v>45088</v>
      </c>
      <c r="C107" s="31" t="s">
        <v>555</v>
      </c>
      <c r="D107" s="6">
        <v>4</v>
      </c>
      <c r="H107">
        <v>40</v>
      </c>
      <c r="I107">
        <v>44</v>
      </c>
      <c r="J107" s="7" t="s">
        <v>39</v>
      </c>
      <c r="K107" s="24">
        <v>22</v>
      </c>
      <c r="L107" s="24">
        <v>23</v>
      </c>
      <c r="M107" s="7">
        <v>24</v>
      </c>
      <c r="N107" s="39">
        <f t="shared" si="15"/>
        <v>23</v>
      </c>
      <c r="O107" s="40">
        <f t="shared" si="12"/>
        <v>45066</v>
      </c>
      <c r="P107" s="41">
        <f t="shared" si="13"/>
        <v>45091</v>
      </c>
      <c r="Q107" s="70" t="s">
        <v>631</v>
      </c>
      <c r="R107" s="64" t="s">
        <v>721</v>
      </c>
      <c r="S107" s="65" t="s">
        <v>57</v>
      </c>
    </row>
    <row r="108" spans="1:19">
      <c r="A108" t="s">
        <v>580</v>
      </c>
      <c r="B108" s="21">
        <v>45088</v>
      </c>
      <c r="C108" s="31" t="s">
        <v>575</v>
      </c>
      <c r="D108" s="6">
        <v>4</v>
      </c>
      <c r="H108">
        <v>34</v>
      </c>
      <c r="I108">
        <v>38</v>
      </c>
      <c r="J108" s="7">
        <v>36</v>
      </c>
      <c r="K108" s="24">
        <v>20</v>
      </c>
      <c r="L108" s="24">
        <v>22</v>
      </c>
      <c r="M108" s="7">
        <v>21</v>
      </c>
      <c r="N108" s="39">
        <f t="shared" si="15"/>
        <v>21</v>
      </c>
      <c r="O108" s="40">
        <f t="shared" si="12"/>
        <v>45068</v>
      </c>
      <c r="P108" s="41">
        <f t="shared" si="13"/>
        <v>45093</v>
      </c>
      <c r="Q108" s="70" t="s">
        <v>625</v>
      </c>
      <c r="R108" s="64" t="s">
        <v>721</v>
      </c>
      <c r="S108" s="65" t="s">
        <v>57</v>
      </c>
    </row>
    <row r="109" spans="1:19">
      <c r="A109" t="s">
        <v>166</v>
      </c>
      <c r="B109" s="21">
        <v>45091</v>
      </c>
      <c r="C109" s="52" t="s">
        <v>161</v>
      </c>
      <c r="D109" s="6">
        <v>3</v>
      </c>
      <c r="H109">
        <v>40</v>
      </c>
      <c r="I109">
        <v>38</v>
      </c>
      <c r="J109" s="7">
        <v>32</v>
      </c>
      <c r="K109" s="24">
        <v>22</v>
      </c>
      <c r="L109" s="24">
        <v>22</v>
      </c>
      <c r="M109" s="7">
        <v>19</v>
      </c>
      <c r="N109" s="39">
        <f t="shared" si="15"/>
        <v>21</v>
      </c>
      <c r="O109" s="40">
        <f t="shared" si="12"/>
        <v>45071</v>
      </c>
      <c r="P109" s="41">
        <f t="shared" si="13"/>
        <v>45096</v>
      </c>
      <c r="Q109" s="70" t="s">
        <v>631</v>
      </c>
      <c r="R109" s="64" t="s">
        <v>721</v>
      </c>
      <c r="S109" s="65" t="s">
        <v>71</v>
      </c>
    </row>
    <row r="110" spans="1:19">
      <c r="A110" t="s">
        <v>122</v>
      </c>
      <c r="B110" s="21">
        <v>45091</v>
      </c>
      <c r="C110" s="31" t="s">
        <v>103</v>
      </c>
      <c r="D110" s="6">
        <v>5</v>
      </c>
      <c r="H110" t="s">
        <v>39</v>
      </c>
      <c r="K110" s="24">
        <v>24</v>
      </c>
      <c r="L110" s="24"/>
      <c r="N110" s="39">
        <v>24</v>
      </c>
      <c r="O110" s="40">
        <f t="shared" si="12"/>
        <v>45068</v>
      </c>
      <c r="P110" s="41">
        <f t="shared" si="13"/>
        <v>45093</v>
      </c>
      <c r="Q110" s="72" t="s">
        <v>633</v>
      </c>
      <c r="R110" s="73" t="s">
        <v>88</v>
      </c>
      <c r="S110" s="74" t="s">
        <v>57</v>
      </c>
    </row>
    <row r="111" spans="1:19">
      <c r="A111" t="s">
        <v>186</v>
      </c>
      <c r="B111" s="21">
        <v>45091</v>
      </c>
      <c r="C111" s="52" t="s">
        <v>161</v>
      </c>
      <c r="D111" s="6">
        <v>4</v>
      </c>
      <c r="E111">
        <v>45</v>
      </c>
      <c r="F111">
        <v>45</v>
      </c>
      <c r="G111" s="7">
        <v>45</v>
      </c>
      <c r="K111" s="24">
        <v>6</v>
      </c>
      <c r="L111" s="24">
        <v>6</v>
      </c>
      <c r="M111" s="7">
        <v>6</v>
      </c>
      <c r="N111" s="39">
        <f>ROUND((K111+L111+M111)/3,0)</f>
        <v>6</v>
      </c>
      <c r="O111" s="40">
        <f t="shared" si="12"/>
        <v>45086</v>
      </c>
      <c r="P111" s="41">
        <f t="shared" si="13"/>
        <v>45111</v>
      </c>
      <c r="Q111" s="70"/>
      <c r="R111" s="64" t="s">
        <v>88</v>
      </c>
      <c r="S111" s="65" t="s">
        <v>57</v>
      </c>
    </row>
    <row r="112" spans="1:19">
      <c r="A112" t="s">
        <v>202</v>
      </c>
      <c r="B112" s="21">
        <v>45091</v>
      </c>
      <c r="C112" s="52" t="s">
        <v>161</v>
      </c>
      <c r="D112" s="6">
        <v>4</v>
      </c>
      <c r="H112">
        <v>37</v>
      </c>
      <c r="I112" t="s">
        <v>39</v>
      </c>
      <c r="J112" s="7">
        <v>44</v>
      </c>
      <c r="K112" s="24">
        <v>22</v>
      </c>
      <c r="L112" s="24">
        <v>24</v>
      </c>
      <c r="M112" s="7">
        <v>23</v>
      </c>
      <c r="N112" s="39">
        <f>ROUND((K112+L112+M112)/3,0)</f>
        <v>23</v>
      </c>
      <c r="O112" s="40">
        <f t="shared" si="12"/>
        <v>45069</v>
      </c>
      <c r="P112" s="41">
        <f t="shared" si="13"/>
        <v>45094</v>
      </c>
      <c r="Q112" s="70" t="s">
        <v>625</v>
      </c>
      <c r="R112" s="64" t="s">
        <v>88</v>
      </c>
      <c r="S112" s="65" t="s">
        <v>57</v>
      </c>
    </row>
    <row r="113" spans="1:19">
      <c r="A113" t="s">
        <v>210</v>
      </c>
      <c r="B113" s="21">
        <v>45091</v>
      </c>
      <c r="C113" s="52" t="s">
        <v>161</v>
      </c>
      <c r="D113" s="6">
        <v>5</v>
      </c>
      <c r="E113">
        <v>90</v>
      </c>
      <c r="F113" t="s">
        <v>42</v>
      </c>
      <c r="J113" s="7">
        <v>20</v>
      </c>
      <c r="K113" s="24">
        <v>10</v>
      </c>
      <c r="L113" s="24">
        <v>11</v>
      </c>
      <c r="M113" s="7">
        <v>14</v>
      </c>
      <c r="N113" s="39">
        <f>ROUND((K113+L113+M113)/3,0)</f>
        <v>12</v>
      </c>
      <c r="O113" s="40">
        <f t="shared" si="12"/>
        <v>45080</v>
      </c>
      <c r="P113" s="41">
        <f t="shared" si="13"/>
        <v>45105</v>
      </c>
      <c r="Q113" s="70"/>
      <c r="R113" s="64" t="s">
        <v>88</v>
      </c>
      <c r="S113" s="65" t="s">
        <v>57</v>
      </c>
    </row>
    <row r="114" spans="1:19">
      <c r="A114" t="s">
        <v>87</v>
      </c>
      <c r="B114" s="21">
        <v>45088</v>
      </c>
      <c r="C114" s="30" t="s">
        <v>82</v>
      </c>
      <c r="D114" s="6">
        <v>5</v>
      </c>
      <c r="H114">
        <v>28</v>
      </c>
      <c r="I114">
        <v>32</v>
      </c>
      <c r="J114" s="7">
        <v>31</v>
      </c>
      <c r="K114" s="24">
        <v>18</v>
      </c>
      <c r="L114" s="24">
        <v>19</v>
      </c>
      <c r="M114" s="7">
        <v>19</v>
      </c>
      <c r="N114" s="39">
        <f>ROUND((K114+L114+M114)/3,0)</f>
        <v>19</v>
      </c>
      <c r="O114" s="40">
        <f t="shared" si="12"/>
        <v>45070</v>
      </c>
      <c r="P114" s="41">
        <f t="shared" si="13"/>
        <v>45095</v>
      </c>
      <c r="Q114" s="70" t="s">
        <v>633</v>
      </c>
      <c r="R114" s="64" t="s">
        <v>88</v>
      </c>
      <c r="S114" s="65" t="s">
        <v>71</v>
      </c>
    </row>
    <row r="115" spans="1:19">
      <c r="A115" t="s">
        <v>173</v>
      </c>
      <c r="B115" s="21">
        <v>45091</v>
      </c>
      <c r="C115" s="52" t="s">
        <v>161</v>
      </c>
      <c r="D115" s="6">
        <v>5</v>
      </c>
      <c r="H115">
        <v>43</v>
      </c>
      <c r="I115" t="s">
        <v>39</v>
      </c>
      <c r="K115" s="24">
        <v>23</v>
      </c>
      <c r="L115" s="24">
        <v>24</v>
      </c>
      <c r="M115" s="7">
        <v>24</v>
      </c>
      <c r="N115" s="39">
        <f>ROUND((K115+L115+M115)/3,0)</f>
        <v>24</v>
      </c>
      <c r="O115" s="40">
        <f t="shared" si="12"/>
        <v>45068</v>
      </c>
      <c r="P115" s="41">
        <f t="shared" si="13"/>
        <v>45093</v>
      </c>
      <c r="Q115" s="70" t="s">
        <v>625</v>
      </c>
      <c r="R115" s="64" t="s">
        <v>88</v>
      </c>
      <c r="S115" s="65" t="s">
        <v>71</v>
      </c>
    </row>
    <row r="116" spans="1:19">
      <c r="A116" t="s">
        <v>175</v>
      </c>
      <c r="B116" s="21">
        <v>45091</v>
      </c>
      <c r="C116" s="52" t="s">
        <v>161</v>
      </c>
      <c r="D116" s="6">
        <v>5</v>
      </c>
      <c r="H116" t="s">
        <v>39</v>
      </c>
      <c r="K116" s="24">
        <v>24</v>
      </c>
      <c r="L116" s="24"/>
      <c r="N116" s="39">
        <v>24</v>
      </c>
      <c r="O116" s="40">
        <f t="shared" si="12"/>
        <v>45068</v>
      </c>
      <c r="P116" s="41">
        <f t="shared" si="13"/>
        <v>45093</v>
      </c>
      <c r="Q116" s="70" t="s">
        <v>624</v>
      </c>
      <c r="R116" s="64" t="s">
        <v>88</v>
      </c>
      <c r="S116" s="65" t="s">
        <v>71</v>
      </c>
    </row>
    <row r="117" spans="1:19">
      <c r="A117" t="s">
        <v>178</v>
      </c>
      <c r="B117" s="21">
        <v>45091</v>
      </c>
      <c r="C117" s="52" t="s">
        <v>161</v>
      </c>
      <c r="D117" s="6">
        <v>7</v>
      </c>
      <c r="H117">
        <v>23</v>
      </c>
      <c r="I117">
        <v>28</v>
      </c>
      <c r="J117" s="7">
        <v>27</v>
      </c>
      <c r="K117" s="24">
        <v>16</v>
      </c>
      <c r="L117" s="24">
        <v>18</v>
      </c>
      <c r="M117" s="7">
        <v>17</v>
      </c>
      <c r="N117" s="39">
        <f>ROUND((K117+L117+M117)/3,0)</f>
        <v>17</v>
      </c>
      <c r="O117" s="40">
        <f t="shared" si="12"/>
        <v>45075</v>
      </c>
      <c r="P117" s="41">
        <f t="shared" si="13"/>
        <v>45100</v>
      </c>
      <c r="Q117" s="70" t="s">
        <v>635</v>
      </c>
      <c r="R117" s="64" t="s">
        <v>88</v>
      </c>
      <c r="S117" s="65" t="s">
        <v>71</v>
      </c>
    </row>
    <row r="118" spans="1:19">
      <c r="A118" t="s">
        <v>215</v>
      </c>
      <c r="B118" s="21">
        <v>45091</v>
      </c>
      <c r="C118" s="52" t="s">
        <v>161</v>
      </c>
      <c r="D118" s="6">
        <v>3</v>
      </c>
      <c r="H118">
        <v>35</v>
      </c>
      <c r="I118">
        <v>38</v>
      </c>
      <c r="J118" s="7" t="s">
        <v>39</v>
      </c>
      <c r="K118" s="24">
        <v>21</v>
      </c>
      <c r="L118" s="24">
        <v>22</v>
      </c>
      <c r="M118" s="7">
        <v>24</v>
      </c>
      <c r="N118" s="39">
        <f>ROUND((K118+L118+M118)/3,0)</f>
        <v>22</v>
      </c>
      <c r="O118" s="40">
        <f t="shared" si="12"/>
        <v>45070</v>
      </c>
      <c r="P118" s="41">
        <f t="shared" si="13"/>
        <v>45095</v>
      </c>
      <c r="Q118" s="70" t="s">
        <v>625</v>
      </c>
      <c r="R118" s="64" t="s">
        <v>88</v>
      </c>
      <c r="S118" s="65" t="s">
        <v>71</v>
      </c>
    </row>
    <row r="119" spans="1:19">
      <c r="A119" t="s">
        <v>217</v>
      </c>
      <c r="B119" s="21">
        <v>45091</v>
      </c>
      <c r="C119" s="52" t="s">
        <v>161</v>
      </c>
      <c r="D119" s="6">
        <v>5</v>
      </c>
      <c r="E119">
        <v>90</v>
      </c>
      <c r="F119">
        <v>60</v>
      </c>
      <c r="G119" s="7">
        <v>90</v>
      </c>
      <c r="K119" s="24">
        <v>10</v>
      </c>
      <c r="L119" s="24">
        <v>7</v>
      </c>
      <c r="M119" s="7">
        <v>10</v>
      </c>
      <c r="N119" s="39">
        <f>ROUND((K119+L119+M119)/3,0)</f>
        <v>9</v>
      </c>
      <c r="O119" s="40">
        <f t="shared" si="12"/>
        <v>45083</v>
      </c>
      <c r="P119" s="41">
        <f t="shared" si="13"/>
        <v>45108</v>
      </c>
      <c r="Q119" s="70"/>
      <c r="R119" s="64" t="s">
        <v>88</v>
      </c>
      <c r="S119" s="65" t="s">
        <v>71</v>
      </c>
    </row>
    <row r="120" spans="1:19">
      <c r="A120" t="s">
        <v>219</v>
      </c>
      <c r="B120" s="21">
        <v>45091</v>
      </c>
      <c r="C120" s="52" t="s">
        <v>161</v>
      </c>
      <c r="D120" s="6">
        <v>5</v>
      </c>
      <c r="H120" t="s">
        <v>39</v>
      </c>
      <c r="K120" s="24">
        <v>24</v>
      </c>
      <c r="L120" s="24"/>
      <c r="N120" s="39">
        <v>24</v>
      </c>
      <c r="O120" s="40">
        <f t="shared" si="12"/>
        <v>45068</v>
      </c>
      <c r="P120" s="41">
        <f t="shared" si="13"/>
        <v>45093</v>
      </c>
      <c r="Q120" s="70" t="s">
        <v>624</v>
      </c>
      <c r="R120" s="64" t="s">
        <v>88</v>
      </c>
      <c r="S120" s="65" t="s">
        <v>71</v>
      </c>
    </row>
    <row r="121" spans="1:19">
      <c r="A121" t="s">
        <v>240</v>
      </c>
      <c r="B121" s="21">
        <v>45092</v>
      </c>
      <c r="C121" s="52" t="s">
        <v>231</v>
      </c>
      <c r="D121" s="6">
        <v>5</v>
      </c>
      <c r="H121">
        <v>33</v>
      </c>
      <c r="I121">
        <v>33</v>
      </c>
      <c r="J121" s="7">
        <v>36</v>
      </c>
      <c r="K121" s="24">
        <v>20</v>
      </c>
      <c r="L121" s="24">
        <v>20</v>
      </c>
      <c r="M121" s="7">
        <v>21</v>
      </c>
      <c r="N121" s="39">
        <f>ROUND((K121+L121+M121)/3,0)</f>
        <v>20</v>
      </c>
      <c r="O121" s="40">
        <f t="shared" si="12"/>
        <v>45073</v>
      </c>
      <c r="P121" s="41">
        <f t="shared" si="13"/>
        <v>45098</v>
      </c>
      <c r="Q121" s="70" t="s">
        <v>633</v>
      </c>
      <c r="R121" s="64" t="s">
        <v>88</v>
      </c>
      <c r="S121" s="65" t="s">
        <v>71</v>
      </c>
    </row>
    <row r="122" spans="1:19">
      <c r="A122" t="s">
        <v>245</v>
      </c>
      <c r="B122" s="21">
        <v>45092</v>
      </c>
      <c r="C122" s="52" t="s">
        <v>231</v>
      </c>
      <c r="D122" s="6">
        <v>4</v>
      </c>
      <c r="E122" t="s">
        <v>42</v>
      </c>
      <c r="F122">
        <v>90</v>
      </c>
      <c r="J122" s="7">
        <v>20</v>
      </c>
      <c r="K122" s="24">
        <v>11</v>
      </c>
      <c r="L122" s="24">
        <v>10</v>
      </c>
      <c r="M122" s="7">
        <v>14</v>
      </c>
      <c r="N122" s="39">
        <f>ROUND((K122+L122+M122)/3,0)</f>
        <v>12</v>
      </c>
      <c r="O122" s="40">
        <f t="shared" si="12"/>
        <v>45081</v>
      </c>
      <c r="P122" s="41">
        <f t="shared" si="13"/>
        <v>45106</v>
      </c>
      <c r="Q122" s="70"/>
      <c r="R122" s="64" t="s">
        <v>88</v>
      </c>
      <c r="S122" s="65" t="s">
        <v>71</v>
      </c>
    </row>
    <row r="123" spans="1:19">
      <c r="A123" t="s">
        <v>250</v>
      </c>
      <c r="B123" s="21">
        <v>45092</v>
      </c>
      <c r="C123" s="52" t="s">
        <v>231</v>
      </c>
      <c r="D123" s="6">
        <v>3</v>
      </c>
      <c r="E123">
        <v>60</v>
      </c>
      <c r="F123">
        <v>60</v>
      </c>
      <c r="G123" s="7">
        <v>60</v>
      </c>
      <c r="K123" s="24">
        <v>7</v>
      </c>
      <c r="L123" s="24">
        <v>7</v>
      </c>
      <c r="M123" s="7">
        <v>7</v>
      </c>
      <c r="N123" s="39">
        <f>ROUND((K123+L123+M123)/3,0)</f>
        <v>7</v>
      </c>
      <c r="O123" s="40">
        <f t="shared" si="12"/>
        <v>45086</v>
      </c>
      <c r="P123" s="41">
        <f t="shared" si="13"/>
        <v>45111</v>
      </c>
      <c r="Q123" s="70"/>
      <c r="R123" s="64" t="s">
        <v>88</v>
      </c>
      <c r="S123" s="65" t="s">
        <v>71</v>
      </c>
    </row>
    <row r="124" spans="1:19">
      <c r="A124" t="s">
        <v>251</v>
      </c>
      <c r="B124" s="21">
        <v>45092</v>
      </c>
      <c r="C124" s="52" t="s">
        <v>231</v>
      </c>
      <c r="D124" s="6">
        <v>6</v>
      </c>
      <c r="H124">
        <v>38</v>
      </c>
      <c r="I124">
        <v>36</v>
      </c>
      <c r="J124" s="7">
        <v>38</v>
      </c>
      <c r="K124" s="24">
        <v>22</v>
      </c>
      <c r="L124" s="24">
        <v>21</v>
      </c>
      <c r="M124" s="7">
        <v>22</v>
      </c>
      <c r="N124" s="39">
        <f>ROUND((K124+L124+M124)/3,0)</f>
        <v>22</v>
      </c>
      <c r="O124" s="40">
        <f t="shared" si="12"/>
        <v>45071</v>
      </c>
      <c r="P124" s="41">
        <f t="shared" si="13"/>
        <v>45096</v>
      </c>
      <c r="Q124" s="70" t="s">
        <v>635</v>
      </c>
      <c r="R124" s="64" t="s">
        <v>88</v>
      </c>
      <c r="S124" s="65" t="s">
        <v>71</v>
      </c>
    </row>
    <row r="125" spans="1:19">
      <c r="A125" t="s">
        <v>252</v>
      </c>
      <c r="B125" s="21">
        <v>45092</v>
      </c>
      <c r="C125" s="52" t="s">
        <v>231</v>
      </c>
      <c r="D125" s="6">
        <v>4</v>
      </c>
      <c r="H125" t="s">
        <v>39</v>
      </c>
      <c r="K125" s="24">
        <v>24</v>
      </c>
      <c r="L125" s="24"/>
      <c r="N125" s="39">
        <v>24</v>
      </c>
      <c r="O125" s="40">
        <f t="shared" si="12"/>
        <v>45069</v>
      </c>
      <c r="P125" s="41">
        <f t="shared" si="13"/>
        <v>45094</v>
      </c>
      <c r="Q125" s="70" t="s">
        <v>625</v>
      </c>
      <c r="R125" s="64" t="s">
        <v>88</v>
      </c>
      <c r="S125" s="65" t="s">
        <v>71</v>
      </c>
    </row>
    <row r="126" spans="1:19">
      <c r="A126" t="s">
        <v>286</v>
      </c>
      <c r="B126" s="21">
        <v>45092</v>
      </c>
      <c r="C126" s="52" t="s">
        <v>231</v>
      </c>
      <c r="D126" s="6">
        <v>5</v>
      </c>
      <c r="E126">
        <v>60</v>
      </c>
      <c r="F126">
        <v>60</v>
      </c>
      <c r="G126" s="7">
        <v>90</v>
      </c>
      <c r="K126" s="24">
        <v>7</v>
      </c>
      <c r="L126" s="24">
        <v>7</v>
      </c>
      <c r="M126" s="7">
        <v>10</v>
      </c>
      <c r="N126" s="39">
        <f>ROUND((K126+L126+M126)/3,0)</f>
        <v>8</v>
      </c>
      <c r="O126" s="40">
        <f t="shared" si="12"/>
        <v>45085</v>
      </c>
      <c r="P126" s="41">
        <f t="shared" si="13"/>
        <v>45110</v>
      </c>
      <c r="Q126" s="71" t="s">
        <v>651</v>
      </c>
      <c r="R126" s="64" t="s">
        <v>88</v>
      </c>
      <c r="S126" s="65" t="s">
        <v>71</v>
      </c>
    </row>
    <row r="127" spans="1:19">
      <c r="A127" t="s">
        <v>315</v>
      </c>
      <c r="B127" s="21">
        <v>45089</v>
      </c>
      <c r="C127" s="31" t="s">
        <v>305</v>
      </c>
      <c r="D127" s="6">
        <v>4</v>
      </c>
      <c r="E127">
        <v>90</v>
      </c>
      <c r="F127" t="s">
        <v>42</v>
      </c>
      <c r="G127" s="7">
        <v>90</v>
      </c>
      <c r="K127" s="24">
        <v>10</v>
      </c>
      <c r="L127" s="24">
        <v>11</v>
      </c>
      <c r="M127" s="7">
        <v>10</v>
      </c>
      <c r="N127" s="39">
        <f>ROUND((K127+L127+M127)/3,0)</f>
        <v>10</v>
      </c>
      <c r="O127" s="40">
        <f t="shared" si="12"/>
        <v>45080</v>
      </c>
      <c r="P127" s="41">
        <f t="shared" si="13"/>
        <v>45105</v>
      </c>
      <c r="Q127" s="70"/>
      <c r="R127" s="64" t="s">
        <v>88</v>
      </c>
      <c r="S127" s="65" t="s">
        <v>71</v>
      </c>
    </row>
    <row r="128" spans="1:19">
      <c r="A128" t="s">
        <v>380</v>
      </c>
      <c r="B128" s="21">
        <v>45092</v>
      </c>
      <c r="C128" s="31" t="s">
        <v>356</v>
      </c>
      <c r="D128" s="6">
        <v>4</v>
      </c>
      <c r="H128" s="24">
        <v>40</v>
      </c>
      <c r="I128" t="s">
        <v>39</v>
      </c>
      <c r="K128" s="24"/>
      <c r="L128" s="24">
        <v>24</v>
      </c>
      <c r="N128" s="39">
        <v>24</v>
      </c>
      <c r="O128" s="40">
        <f t="shared" si="12"/>
        <v>45069</v>
      </c>
      <c r="P128" s="41">
        <f t="shared" si="13"/>
        <v>45094</v>
      </c>
      <c r="Q128" s="70" t="s">
        <v>625</v>
      </c>
      <c r="R128" s="64" t="s">
        <v>88</v>
      </c>
      <c r="S128" s="65" t="s">
        <v>71</v>
      </c>
    </row>
    <row r="129" spans="1:19">
      <c r="A129" t="s">
        <v>391</v>
      </c>
      <c r="B129" s="21">
        <v>45092</v>
      </c>
      <c r="C129" s="52" t="s">
        <v>390</v>
      </c>
      <c r="D129" s="6">
        <v>5</v>
      </c>
      <c r="H129">
        <v>34</v>
      </c>
      <c r="I129">
        <v>32</v>
      </c>
      <c r="J129" s="7">
        <v>31</v>
      </c>
      <c r="K129" s="24">
        <v>20</v>
      </c>
      <c r="L129" s="24">
        <v>19</v>
      </c>
      <c r="M129" s="7">
        <v>19</v>
      </c>
      <c r="N129" s="39">
        <f>ROUND((K129+L129+M129)/3,0)</f>
        <v>19</v>
      </c>
      <c r="O129" s="40">
        <f t="shared" si="12"/>
        <v>45074</v>
      </c>
      <c r="P129" s="41">
        <f t="shared" si="13"/>
        <v>45099</v>
      </c>
      <c r="Q129" s="70" t="s">
        <v>624</v>
      </c>
      <c r="R129" s="64" t="s">
        <v>88</v>
      </c>
      <c r="S129" s="65" t="s">
        <v>71</v>
      </c>
    </row>
    <row r="130" spans="1:19">
      <c r="A130" t="s">
        <v>403</v>
      </c>
      <c r="B130" s="21">
        <v>45092</v>
      </c>
      <c r="C130" s="52" t="s">
        <v>390</v>
      </c>
      <c r="D130" s="6">
        <v>4</v>
      </c>
      <c r="E130">
        <v>45</v>
      </c>
      <c r="F130">
        <v>45</v>
      </c>
      <c r="G130" s="7">
        <v>45</v>
      </c>
      <c r="K130" s="24">
        <v>6</v>
      </c>
      <c r="L130" s="24">
        <v>6</v>
      </c>
      <c r="M130" s="7">
        <v>6</v>
      </c>
      <c r="N130" s="39">
        <f>ROUND((K130+L130+M130)/3,0)</f>
        <v>6</v>
      </c>
      <c r="O130" s="40">
        <f t="shared" ref="O130:O193" si="16">B130-N130+1</f>
        <v>45087</v>
      </c>
      <c r="P130" s="41">
        <f t="shared" ref="P130:P193" si="17">O130+25</f>
        <v>45112</v>
      </c>
      <c r="Q130" s="71" t="s">
        <v>639</v>
      </c>
      <c r="R130" s="64" t="s">
        <v>88</v>
      </c>
      <c r="S130" s="65" t="s">
        <v>71</v>
      </c>
    </row>
    <row r="131" spans="1:19">
      <c r="A131" t="s">
        <v>510</v>
      </c>
      <c r="B131" s="21">
        <v>45091</v>
      </c>
      <c r="C131" s="52" t="s">
        <v>489</v>
      </c>
      <c r="D131" s="6">
        <v>5</v>
      </c>
      <c r="H131">
        <v>34</v>
      </c>
      <c r="I131">
        <v>31</v>
      </c>
      <c r="J131" s="7">
        <v>32</v>
      </c>
      <c r="K131" s="24">
        <v>20</v>
      </c>
      <c r="L131" s="24">
        <v>19</v>
      </c>
      <c r="M131" s="7">
        <v>19</v>
      </c>
      <c r="N131" s="39">
        <f>ROUND((K131+L131+M131)/3,0)</f>
        <v>19</v>
      </c>
      <c r="O131" s="40">
        <f t="shared" si="16"/>
        <v>45073</v>
      </c>
      <c r="P131" s="41">
        <f t="shared" si="17"/>
        <v>45098</v>
      </c>
      <c r="Q131" s="70" t="s">
        <v>633</v>
      </c>
      <c r="R131" s="64" t="s">
        <v>88</v>
      </c>
      <c r="S131" s="65" t="s">
        <v>71</v>
      </c>
    </row>
    <row r="132" spans="1:19">
      <c r="A132" t="s">
        <v>511</v>
      </c>
      <c r="B132" s="21">
        <v>45091</v>
      </c>
      <c r="C132" s="52" t="s">
        <v>489</v>
      </c>
      <c r="D132" s="6">
        <v>2</v>
      </c>
      <c r="E132">
        <v>60</v>
      </c>
      <c r="F132">
        <v>80</v>
      </c>
      <c r="K132" s="24">
        <v>7</v>
      </c>
      <c r="L132" s="24">
        <v>9</v>
      </c>
      <c r="N132" s="39">
        <f>ROUND((K132+L132)/2,0)</f>
        <v>8</v>
      </c>
      <c r="O132" s="40">
        <f t="shared" si="16"/>
        <v>45084</v>
      </c>
      <c r="P132" s="41">
        <f t="shared" si="17"/>
        <v>45109</v>
      </c>
      <c r="Q132" s="71" t="s">
        <v>651</v>
      </c>
      <c r="R132" s="64" t="s">
        <v>88</v>
      </c>
      <c r="S132" s="65" t="s">
        <v>71</v>
      </c>
    </row>
    <row r="133" spans="1:19">
      <c r="A133" t="s">
        <v>512</v>
      </c>
      <c r="B133" s="21">
        <v>45091</v>
      </c>
      <c r="C133" s="52" t="s">
        <v>489</v>
      </c>
      <c r="D133" s="6">
        <v>4</v>
      </c>
      <c r="E133">
        <v>0</v>
      </c>
      <c r="F133">
        <v>0</v>
      </c>
      <c r="G133" s="7">
        <v>0</v>
      </c>
      <c r="K133" s="24">
        <v>0</v>
      </c>
      <c r="L133" s="24">
        <v>0</v>
      </c>
      <c r="M133" s="7">
        <v>0</v>
      </c>
      <c r="N133" s="39">
        <f t="shared" ref="N133:N153" si="18">ROUND((K133+L133+M133)/3,0)</f>
        <v>0</v>
      </c>
      <c r="O133" s="40">
        <f t="shared" si="16"/>
        <v>45092</v>
      </c>
      <c r="P133" s="41">
        <f t="shared" si="17"/>
        <v>45117</v>
      </c>
      <c r="Q133" s="70"/>
      <c r="R133" s="64" t="s">
        <v>88</v>
      </c>
      <c r="S133" s="65" t="s">
        <v>71</v>
      </c>
    </row>
    <row r="134" spans="1:19">
      <c r="A134" t="s">
        <v>518</v>
      </c>
      <c r="B134" s="21">
        <v>45091</v>
      </c>
      <c r="C134" s="52" t="s">
        <v>489</v>
      </c>
      <c r="D134" s="6">
        <v>5</v>
      </c>
      <c r="H134">
        <v>26</v>
      </c>
      <c r="I134">
        <v>22</v>
      </c>
      <c r="J134" s="7">
        <v>27</v>
      </c>
      <c r="K134" s="24">
        <v>17</v>
      </c>
      <c r="L134" s="24">
        <v>15</v>
      </c>
      <c r="M134" s="7">
        <v>17</v>
      </c>
      <c r="N134" s="39">
        <f t="shared" si="18"/>
        <v>16</v>
      </c>
      <c r="O134" s="40">
        <f t="shared" si="16"/>
        <v>45076</v>
      </c>
      <c r="P134" s="41">
        <f t="shared" si="17"/>
        <v>45101</v>
      </c>
      <c r="Q134" s="70"/>
      <c r="R134" s="64" t="s">
        <v>88</v>
      </c>
      <c r="S134" s="65" t="s">
        <v>71</v>
      </c>
    </row>
    <row r="135" spans="1:19">
      <c r="A135" t="s">
        <v>519</v>
      </c>
      <c r="B135" s="21">
        <v>45091</v>
      </c>
      <c r="C135" s="52" t="s">
        <v>489</v>
      </c>
      <c r="D135" s="6">
        <v>5</v>
      </c>
      <c r="E135">
        <v>90</v>
      </c>
      <c r="F135">
        <v>90</v>
      </c>
      <c r="G135" s="7">
        <v>90</v>
      </c>
      <c r="K135" s="24">
        <v>10</v>
      </c>
      <c r="L135" s="24">
        <v>10</v>
      </c>
      <c r="M135" s="7">
        <v>10</v>
      </c>
      <c r="N135" s="39">
        <f t="shared" si="18"/>
        <v>10</v>
      </c>
      <c r="O135" s="40">
        <f t="shared" si="16"/>
        <v>45082</v>
      </c>
      <c r="P135" s="41">
        <f t="shared" si="17"/>
        <v>45107</v>
      </c>
      <c r="Q135" s="70"/>
      <c r="R135" s="64" t="s">
        <v>88</v>
      </c>
      <c r="S135" s="65" t="s">
        <v>71</v>
      </c>
    </row>
    <row r="136" spans="1:19">
      <c r="A136" t="s">
        <v>587</v>
      </c>
      <c r="B136" s="21">
        <v>45091</v>
      </c>
      <c r="C136" s="66" t="s">
        <v>582</v>
      </c>
      <c r="D136" s="6">
        <v>6</v>
      </c>
      <c r="H136">
        <v>32</v>
      </c>
      <c r="I136">
        <v>34</v>
      </c>
      <c r="J136" s="7">
        <v>35</v>
      </c>
      <c r="K136" s="24">
        <v>19</v>
      </c>
      <c r="L136" s="24">
        <v>20</v>
      </c>
      <c r="M136" s="7">
        <v>21</v>
      </c>
      <c r="N136" s="8">
        <f t="shared" si="18"/>
        <v>20</v>
      </c>
      <c r="O136" s="40">
        <f t="shared" si="16"/>
        <v>45072</v>
      </c>
      <c r="P136" s="41">
        <f t="shared" si="17"/>
        <v>45097</v>
      </c>
      <c r="Q136" s="70" t="s">
        <v>635</v>
      </c>
      <c r="R136" s="64" t="s">
        <v>88</v>
      </c>
      <c r="S136" s="65" t="s">
        <v>71</v>
      </c>
    </row>
    <row r="137" spans="1:19">
      <c r="A137" t="s">
        <v>608</v>
      </c>
      <c r="B137" s="21">
        <v>45091</v>
      </c>
      <c r="C137" s="66" t="s">
        <v>582</v>
      </c>
      <c r="D137" s="6">
        <v>7</v>
      </c>
      <c r="H137">
        <v>29</v>
      </c>
      <c r="I137">
        <v>30</v>
      </c>
      <c r="J137" s="7">
        <v>32</v>
      </c>
      <c r="K137" s="24">
        <v>18</v>
      </c>
      <c r="L137" s="24">
        <v>19</v>
      </c>
      <c r="M137" s="7">
        <v>19</v>
      </c>
      <c r="N137" s="8">
        <f t="shared" si="18"/>
        <v>19</v>
      </c>
      <c r="O137" s="40">
        <f t="shared" si="16"/>
        <v>45073</v>
      </c>
      <c r="P137" s="41">
        <f t="shared" si="17"/>
        <v>45098</v>
      </c>
      <c r="Q137" s="70" t="s">
        <v>635</v>
      </c>
      <c r="R137" s="64" t="s">
        <v>88</v>
      </c>
      <c r="S137" s="65" t="s">
        <v>71</v>
      </c>
    </row>
    <row r="138" spans="1:19">
      <c r="A138" t="s">
        <v>618</v>
      </c>
      <c r="B138" s="21">
        <v>45091</v>
      </c>
      <c r="C138" s="66" t="s">
        <v>582</v>
      </c>
      <c r="D138" s="6">
        <v>4</v>
      </c>
      <c r="H138">
        <v>39</v>
      </c>
      <c r="I138">
        <v>40</v>
      </c>
      <c r="J138" s="7">
        <v>39</v>
      </c>
      <c r="K138" s="24">
        <v>22</v>
      </c>
      <c r="L138" s="24">
        <v>22</v>
      </c>
      <c r="M138" s="7">
        <v>22</v>
      </c>
      <c r="N138" s="8">
        <f t="shared" si="18"/>
        <v>22</v>
      </c>
      <c r="O138" s="40">
        <f t="shared" si="16"/>
        <v>45070</v>
      </c>
      <c r="P138" s="41">
        <f t="shared" si="17"/>
        <v>45095</v>
      </c>
      <c r="Q138" s="70" t="s">
        <v>624</v>
      </c>
      <c r="R138" s="64" t="s">
        <v>88</v>
      </c>
      <c r="S138" s="65" t="s">
        <v>71</v>
      </c>
    </row>
    <row r="139" spans="1:19">
      <c r="A139" t="s">
        <v>89</v>
      </c>
      <c r="B139" s="21">
        <v>45088</v>
      </c>
      <c r="C139" s="30" t="s">
        <v>82</v>
      </c>
      <c r="D139" s="6">
        <v>3</v>
      </c>
      <c r="H139">
        <v>36</v>
      </c>
      <c r="I139">
        <v>32</v>
      </c>
      <c r="J139" s="7">
        <v>33</v>
      </c>
      <c r="K139" s="24">
        <v>21</v>
      </c>
      <c r="L139" s="24">
        <v>19</v>
      </c>
      <c r="M139" s="7">
        <v>20</v>
      </c>
      <c r="N139" s="39">
        <f t="shared" si="18"/>
        <v>20</v>
      </c>
      <c r="O139" s="40">
        <f t="shared" si="16"/>
        <v>45069</v>
      </c>
      <c r="P139" s="41">
        <f t="shared" si="17"/>
        <v>45094</v>
      </c>
      <c r="Q139" s="70" t="s">
        <v>625</v>
      </c>
      <c r="R139" s="64" t="s">
        <v>88</v>
      </c>
      <c r="S139" s="65" t="s">
        <v>67</v>
      </c>
    </row>
    <row r="140" spans="1:19">
      <c r="A140" t="s">
        <v>97</v>
      </c>
      <c r="B140" s="21">
        <v>45088</v>
      </c>
      <c r="C140" s="30" t="s">
        <v>82</v>
      </c>
      <c r="D140" s="6">
        <v>3</v>
      </c>
      <c r="H140">
        <v>34</v>
      </c>
      <c r="I140">
        <v>34</v>
      </c>
      <c r="J140" s="7">
        <v>38</v>
      </c>
      <c r="K140" s="24">
        <v>20</v>
      </c>
      <c r="L140" s="24">
        <v>20</v>
      </c>
      <c r="M140" s="7">
        <v>22</v>
      </c>
      <c r="N140" s="39">
        <f t="shared" si="18"/>
        <v>21</v>
      </c>
      <c r="O140" s="40">
        <f t="shared" si="16"/>
        <v>45068</v>
      </c>
      <c r="P140" s="41">
        <f t="shared" si="17"/>
        <v>45093</v>
      </c>
      <c r="Q140" s="70" t="s">
        <v>625</v>
      </c>
      <c r="R140" s="64" t="s">
        <v>88</v>
      </c>
      <c r="S140" s="65" t="s">
        <v>67</v>
      </c>
    </row>
    <row r="141" spans="1:19">
      <c r="A141" t="s">
        <v>163</v>
      </c>
      <c r="B141" s="21">
        <v>45091</v>
      </c>
      <c r="C141" s="52" t="s">
        <v>161</v>
      </c>
      <c r="D141" s="6">
        <v>6</v>
      </c>
      <c r="H141">
        <v>38</v>
      </c>
      <c r="I141">
        <v>38</v>
      </c>
      <c r="J141" s="7">
        <v>40</v>
      </c>
      <c r="K141" s="24">
        <v>22</v>
      </c>
      <c r="L141" s="24">
        <v>22</v>
      </c>
      <c r="M141" s="7">
        <v>22</v>
      </c>
      <c r="N141" s="39">
        <f t="shared" si="18"/>
        <v>22</v>
      </c>
      <c r="O141" s="40">
        <f t="shared" si="16"/>
        <v>45070</v>
      </c>
      <c r="P141" s="41">
        <f t="shared" si="17"/>
        <v>45095</v>
      </c>
      <c r="Q141" s="70" t="s">
        <v>625</v>
      </c>
      <c r="R141" s="64" t="s">
        <v>88</v>
      </c>
      <c r="S141" s="65" t="s">
        <v>67</v>
      </c>
    </row>
    <row r="142" spans="1:19">
      <c r="A142" t="s">
        <v>218</v>
      </c>
      <c r="B142" s="21">
        <v>45091</v>
      </c>
      <c r="C142" s="52" t="s">
        <v>161</v>
      </c>
      <c r="D142" s="6">
        <v>4</v>
      </c>
      <c r="E142">
        <v>80</v>
      </c>
      <c r="F142">
        <v>60</v>
      </c>
      <c r="G142" s="7">
        <v>60</v>
      </c>
      <c r="K142" s="24">
        <v>9</v>
      </c>
      <c r="L142" s="24">
        <v>7</v>
      </c>
      <c r="M142" s="7">
        <v>7</v>
      </c>
      <c r="N142" s="39">
        <f t="shared" si="18"/>
        <v>8</v>
      </c>
      <c r="O142" s="40">
        <f t="shared" si="16"/>
        <v>45084</v>
      </c>
      <c r="P142" s="41">
        <f t="shared" si="17"/>
        <v>45109</v>
      </c>
      <c r="Q142" s="70"/>
      <c r="R142" s="64" t="s">
        <v>88</v>
      </c>
      <c r="S142" s="65" t="s">
        <v>67</v>
      </c>
    </row>
    <row r="143" spans="1:19">
      <c r="A143" t="s">
        <v>334</v>
      </c>
      <c r="B143" s="21">
        <v>45089</v>
      </c>
      <c r="C143" s="31" t="s">
        <v>305</v>
      </c>
      <c r="D143" s="6">
        <v>4</v>
      </c>
      <c r="H143">
        <v>40</v>
      </c>
      <c r="I143">
        <v>39</v>
      </c>
      <c r="J143" s="7">
        <v>38</v>
      </c>
      <c r="K143" s="24">
        <v>22</v>
      </c>
      <c r="L143" s="24">
        <v>22</v>
      </c>
      <c r="M143" s="7">
        <v>22</v>
      </c>
      <c r="N143" s="39">
        <f t="shared" si="18"/>
        <v>22</v>
      </c>
      <c r="O143" s="40">
        <f t="shared" si="16"/>
        <v>45068</v>
      </c>
      <c r="P143" s="41">
        <f t="shared" si="17"/>
        <v>45093</v>
      </c>
      <c r="Q143" s="70" t="s">
        <v>631</v>
      </c>
      <c r="R143" s="64" t="s">
        <v>88</v>
      </c>
      <c r="S143" s="65" t="s">
        <v>67</v>
      </c>
    </row>
    <row r="144" spans="1:19">
      <c r="A144" t="s">
        <v>335</v>
      </c>
      <c r="B144" s="21">
        <v>45089</v>
      </c>
      <c r="C144" s="31" t="s">
        <v>305</v>
      </c>
      <c r="D144" s="6">
        <v>5</v>
      </c>
      <c r="H144">
        <v>42</v>
      </c>
      <c r="I144">
        <v>38</v>
      </c>
      <c r="J144" s="7">
        <v>38</v>
      </c>
      <c r="K144" s="24">
        <v>23</v>
      </c>
      <c r="L144" s="24">
        <v>22</v>
      </c>
      <c r="M144" s="7">
        <v>22</v>
      </c>
      <c r="N144" s="39">
        <f t="shared" si="18"/>
        <v>22</v>
      </c>
      <c r="O144" s="40">
        <f t="shared" si="16"/>
        <v>45068</v>
      </c>
      <c r="P144" s="41">
        <f t="shared" si="17"/>
        <v>45093</v>
      </c>
      <c r="Q144" s="70" t="s">
        <v>633</v>
      </c>
      <c r="R144" s="64" t="s">
        <v>88</v>
      </c>
      <c r="S144" s="65" t="s">
        <v>67</v>
      </c>
    </row>
    <row r="145" spans="1:19">
      <c r="A145" t="s">
        <v>499</v>
      </c>
      <c r="B145" s="21">
        <v>45091</v>
      </c>
      <c r="C145" s="52" t="s">
        <v>489</v>
      </c>
      <c r="D145" s="6">
        <v>4</v>
      </c>
      <c r="H145">
        <v>28</v>
      </c>
      <c r="I145">
        <v>29</v>
      </c>
      <c r="J145" s="7">
        <v>32</v>
      </c>
      <c r="K145" s="24">
        <v>18</v>
      </c>
      <c r="L145" s="24">
        <v>18</v>
      </c>
      <c r="M145" s="7">
        <v>19</v>
      </c>
      <c r="N145" s="39">
        <f t="shared" si="18"/>
        <v>18</v>
      </c>
      <c r="O145" s="40">
        <f t="shared" si="16"/>
        <v>45074</v>
      </c>
      <c r="P145" s="41">
        <f t="shared" si="17"/>
        <v>45099</v>
      </c>
      <c r="Q145" s="71" t="s">
        <v>639</v>
      </c>
      <c r="R145" s="64" t="s">
        <v>88</v>
      </c>
      <c r="S145" s="65" t="s">
        <v>67</v>
      </c>
    </row>
    <row r="146" spans="1:19">
      <c r="A146" t="s">
        <v>501</v>
      </c>
      <c r="B146" s="21">
        <v>45091</v>
      </c>
      <c r="C146" s="52" t="s">
        <v>489</v>
      </c>
      <c r="D146" s="6">
        <v>4</v>
      </c>
      <c r="H146">
        <v>35</v>
      </c>
      <c r="I146">
        <v>36</v>
      </c>
      <c r="J146" s="7">
        <v>37</v>
      </c>
      <c r="K146" s="24">
        <v>21</v>
      </c>
      <c r="L146" s="24">
        <v>21</v>
      </c>
      <c r="M146" s="7">
        <v>22</v>
      </c>
      <c r="N146" s="39">
        <f t="shared" si="18"/>
        <v>21</v>
      </c>
      <c r="O146" s="40">
        <f t="shared" si="16"/>
        <v>45071</v>
      </c>
      <c r="P146" s="41">
        <f t="shared" si="17"/>
        <v>45096</v>
      </c>
      <c r="Q146" s="70"/>
      <c r="R146" s="64" t="s">
        <v>88</v>
      </c>
      <c r="S146" s="65" t="s">
        <v>67</v>
      </c>
    </row>
    <row r="147" spans="1:19">
      <c r="A147" t="s">
        <v>527</v>
      </c>
      <c r="B147" s="21">
        <v>45088</v>
      </c>
      <c r="C147" s="52" t="s">
        <v>523</v>
      </c>
      <c r="D147" s="6">
        <v>5</v>
      </c>
      <c r="H147">
        <v>25</v>
      </c>
      <c r="I147">
        <v>28</v>
      </c>
      <c r="J147" s="7">
        <v>29</v>
      </c>
      <c r="K147" s="24">
        <v>16</v>
      </c>
      <c r="L147" s="24">
        <v>18</v>
      </c>
      <c r="M147" s="7">
        <v>18</v>
      </c>
      <c r="N147" s="39">
        <f t="shared" si="18"/>
        <v>17</v>
      </c>
      <c r="O147" s="40">
        <f t="shared" si="16"/>
        <v>45072</v>
      </c>
      <c r="P147" s="41">
        <f t="shared" si="17"/>
        <v>45097</v>
      </c>
      <c r="Q147" s="70"/>
      <c r="R147" s="64" t="s">
        <v>88</v>
      </c>
      <c r="S147" s="65" t="s">
        <v>67</v>
      </c>
    </row>
    <row r="148" spans="1:19">
      <c r="A148" t="s">
        <v>588</v>
      </c>
      <c r="B148" s="21">
        <v>45091</v>
      </c>
      <c r="C148" s="66" t="s">
        <v>582</v>
      </c>
      <c r="D148" s="6">
        <v>4</v>
      </c>
      <c r="H148">
        <v>31</v>
      </c>
      <c r="I148">
        <v>26</v>
      </c>
      <c r="J148" s="7">
        <v>35</v>
      </c>
      <c r="K148" s="24">
        <v>19</v>
      </c>
      <c r="L148" s="24">
        <v>17</v>
      </c>
      <c r="M148" s="7">
        <v>21</v>
      </c>
      <c r="N148" s="8">
        <f t="shared" si="18"/>
        <v>19</v>
      </c>
      <c r="O148" s="40">
        <f t="shared" si="16"/>
        <v>45073</v>
      </c>
      <c r="P148" s="41">
        <f t="shared" si="17"/>
        <v>45098</v>
      </c>
      <c r="Q148" s="71" t="s">
        <v>639</v>
      </c>
      <c r="R148" s="64" t="s">
        <v>88</v>
      </c>
      <c r="S148" s="65" t="s">
        <v>67</v>
      </c>
    </row>
    <row r="149" spans="1:19">
      <c r="A149" t="s">
        <v>593</v>
      </c>
      <c r="B149" s="21">
        <v>45091</v>
      </c>
      <c r="C149" s="66" t="s">
        <v>582</v>
      </c>
      <c r="D149" s="6">
        <v>5</v>
      </c>
      <c r="H149">
        <v>35</v>
      </c>
      <c r="I149">
        <v>31</v>
      </c>
      <c r="J149" s="7">
        <v>33</v>
      </c>
      <c r="K149" s="24">
        <v>21</v>
      </c>
      <c r="L149" s="24">
        <v>19</v>
      </c>
      <c r="M149" s="7">
        <v>20</v>
      </c>
      <c r="N149" s="8">
        <f t="shared" si="18"/>
        <v>20</v>
      </c>
      <c r="O149" s="40">
        <f t="shared" si="16"/>
        <v>45072</v>
      </c>
      <c r="P149" s="41">
        <f t="shared" si="17"/>
        <v>45097</v>
      </c>
      <c r="Q149" s="70"/>
      <c r="R149" s="64" t="s">
        <v>88</v>
      </c>
      <c r="S149" s="65" t="s">
        <v>67</v>
      </c>
    </row>
    <row r="150" spans="1:19">
      <c r="A150" t="s">
        <v>594</v>
      </c>
      <c r="B150" s="21">
        <v>45091</v>
      </c>
      <c r="C150" s="66" t="s">
        <v>582</v>
      </c>
      <c r="D150" s="6">
        <v>4</v>
      </c>
      <c r="H150">
        <v>37</v>
      </c>
      <c r="I150">
        <v>31</v>
      </c>
      <c r="J150" s="7">
        <v>36</v>
      </c>
      <c r="K150" s="24">
        <v>22</v>
      </c>
      <c r="L150" s="24">
        <v>19</v>
      </c>
      <c r="M150" s="7">
        <v>21</v>
      </c>
      <c r="N150" s="8">
        <f t="shared" si="18"/>
        <v>21</v>
      </c>
      <c r="O150" s="40">
        <f t="shared" si="16"/>
        <v>45071</v>
      </c>
      <c r="P150" s="41">
        <f t="shared" si="17"/>
        <v>45096</v>
      </c>
      <c r="Q150" s="70" t="s">
        <v>625</v>
      </c>
      <c r="R150" s="64" t="s">
        <v>88</v>
      </c>
      <c r="S150" s="65" t="s">
        <v>67</v>
      </c>
    </row>
    <row r="151" spans="1:19">
      <c r="A151" t="s">
        <v>597</v>
      </c>
      <c r="B151" s="21">
        <v>45091</v>
      </c>
      <c r="C151" s="66" t="s">
        <v>582</v>
      </c>
      <c r="D151" s="6">
        <v>5</v>
      </c>
      <c r="H151">
        <v>34</v>
      </c>
      <c r="I151">
        <v>36</v>
      </c>
      <c r="J151" s="7">
        <v>32</v>
      </c>
      <c r="K151" s="24">
        <v>20</v>
      </c>
      <c r="L151" s="24">
        <v>21</v>
      </c>
      <c r="M151" s="7">
        <v>19</v>
      </c>
      <c r="N151" s="8">
        <f t="shared" si="18"/>
        <v>20</v>
      </c>
      <c r="O151" s="40">
        <f t="shared" si="16"/>
        <v>45072</v>
      </c>
      <c r="P151" s="41">
        <f t="shared" si="17"/>
        <v>45097</v>
      </c>
      <c r="Q151" s="70" t="s">
        <v>633</v>
      </c>
      <c r="R151" s="64" t="s">
        <v>88</v>
      </c>
      <c r="S151" s="65" t="s">
        <v>67</v>
      </c>
    </row>
    <row r="152" spans="1:19">
      <c r="A152" t="s">
        <v>603</v>
      </c>
      <c r="B152" s="21">
        <v>45091</v>
      </c>
      <c r="C152" s="66" t="s">
        <v>582</v>
      </c>
      <c r="D152" s="6">
        <v>6</v>
      </c>
      <c r="H152">
        <v>32</v>
      </c>
      <c r="I152">
        <v>31</v>
      </c>
      <c r="J152" s="7">
        <v>33</v>
      </c>
      <c r="K152" s="24">
        <v>19</v>
      </c>
      <c r="L152" s="24">
        <v>19</v>
      </c>
      <c r="M152" s="7">
        <v>20</v>
      </c>
      <c r="N152" s="8">
        <f t="shared" si="18"/>
        <v>19</v>
      </c>
      <c r="O152" s="40">
        <f t="shared" si="16"/>
        <v>45073</v>
      </c>
      <c r="P152" s="41">
        <f t="shared" si="17"/>
        <v>45098</v>
      </c>
      <c r="Q152" s="70" t="s">
        <v>635</v>
      </c>
      <c r="R152" s="64" t="s">
        <v>88</v>
      </c>
      <c r="S152" s="65" t="s">
        <v>67</v>
      </c>
    </row>
    <row r="153" spans="1:19">
      <c r="A153" t="s">
        <v>610</v>
      </c>
      <c r="B153" s="21">
        <v>45091</v>
      </c>
      <c r="C153" s="66" t="s">
        <v>582</v>
      </c>
      <c r="D153" s="6">
        <v>6</v>
      </c>
      <c r="H153">
        <v>40</v>
      </c>
      <c r="I153">
        <v>43</v>
      </c>
      <c r="J153" s="7">
        <v>41</v>
      </c>
      <c r="K153" s="24">
        <v>22</v>
      </c>
      <c r="L153" s="24">
        <v>23</v>
      </c>
      <c r="M153" s="7">
        <v>23</v>
      </c>
      <c r="N153" s="8">
        <f t="shared" si="18"/>
        <v>23</v>
      </c>
      <c r="O153" s="40">
        <f t="shared" si="16"/>
        <v>45069</v>
      </c>
      <c r="P153" s="41">
        <f t="shared" si="17"/>
        <v>45094</v>
      </c>
      <c r="Q153" s="70" t="s">
        <v>625</v>
      </c>
      <c r="R153" s="64" t="s">
        <v>88</v>
      </c>
      <c r="S153" s="65" t="s">
        <v>67</v>
      </c>
    </row>
    <row r="154" spans="1:19">
      <c r="A154" t="s">
        <v>287</v>
      </c>
      <c r="B154" s="21">
        <v>45092</v>
      </c>
      <c r="C154" s="52" t="s">
        <v>231</v>
      </c>
      <c r="D154" s="6">
        <v>4</v>
      </c>
      <c r="H154" t="s">
        <v>39</v>
      </c>
      <c r="K154" s="24">
        <v>24</v>
      </c>
      <c r="L154" s="24"/>
      <c r="N154" s="39">
        <v>24</v>
      </c>
      <c r="O154" s="40">
        <f t="shared" si="16"/>
        <v>45069</v>
      </c>
      <c r="P154" s="41">
        <f t="shared" si="17"/>
        <v>45094</v>
      </c>
      <c r="Q154" s="70" t="s">
        <v>631</v>
      </c>
      <c r="R154" s="64" t="s">
        <v>722</v>
      </c>
      <c r="S154" s="65" t="s">
        <v>71</v>
      </c>
    </row>
    <row r="155" spans="1:19">
      <c r="A155" t="s">
        <v>612</v>
      </c>
      <c r="B155" s="21">
        <v>45091</v>
      </c>
      <c r="C155" s="66" t="s">
        <v>582</v>
      </c>
      <c r="D155" s="6">
        <v>2</v>
      </c>
      <c r="H155">
        <v>35</v>
      </c>
      <c r="I155">
        <v>36</v>
      </c>
      <c r="K155" s="24">
        <v>21</v>
      </c>
      <c r="L155" s="24">
        <v>21</v>
      </c>
      <c r="N155" s="8">
        <f>ROUND((K155+L155)/2,0)</f>
        <v>21</v>
      </c>
      <c r="O155" s="40">
        <f t="shared" si="16"/>
        <v>45071</v>
      </c>
      <c r="P155" s="41">
        <f t="shared" si="17"/>
        <v>45096</v>
      </c>
      <c r="Q155" s="70" t="s">
        <v>640</v>
      </c>
      <c r="R155" s="64" t="s">
        <v>723</v>
      </c>
      <c r="S155" s="65" t="s">
        <v>71</v>
      </c>
    </row>
    <row r="156" spans="1:19">
      <c r="A156" t="s">
        <v>617</v>
      </c>
      <c r="B156" s="21">
        <v>45091</v>
      </c>
      <c r="C156" s="66" t="s">
        <v>582</v>
      </c>
      <c r="D156" s="6">
        <v>6</v>
      </c>
      <c r="H156">
        <v>36</v>
      </c>
      <c r="I156" t="s">
        <v>39</v>
      </c>
      <c r="J156" s="7" t="s">
        <v>39</v>
      </c>
      <c r="K156" s="24">
        <v>24</v>
      </c>
      <c r="N156" s="8">
        <v>24</v>
      </c>
      <c r="O156" s="40">
        <f t="shared" si="16"/>
        <v>45068</v>
      </c>
      <c r="P156" s="41">
        <f t="shared" si="17"/>
        <v>45093</v>
      </c>
      <c r="Q156" s="70" t="s">
        <v>631</v>
      </c>
      <c r="R156" s="64" t="s">
        <v>723</v>
      </c>
      <c r="S156" s="65" t="s">
        <v>71</v>
      </c>
    </row>
    <row r="157" spans="1:19">
      <c r="A157" t="s">
        <v>180</v>
      </c>
      <c r="B157" s="21">
        <v>45091</v>
      </c>
      <c r="C157" s="52" t="s">
        <v>161</v>
      </c>
      <c r="D157" s="6">
        <v>4</v>
      </c>
      <c r="H157">
        <v>34</v>
      </c>
      <c r="I157">
        <v>31</v>
      </c>
      <c r="J157" s="7">
        <v>29</v>
      </c>
      <c r="K157" s="24">
        <v>20</v>
      </c>
      <c r="L157" s="24">
        <v>19</v>
      </c>
      <c r="M157" s="7">
        <v>18</v>
      </c>
      <c r="N157" s="39">
        <f>ROUND((K157+L157+M157)/3,0)</f>
        <v>19</v>
      </c>
      <c r="O157" s="40">
        <f t="shared" si="16"/>
        <v>45073</v>
      </c>
      <c r="P157" s="41">
        <f t="shared" si="17"/>
        <v>45098</v>
      </c>
      <c r="Q157" s="70" t="s">
        <v>624</v>
      </c>
      <c r="R157" s="64" t="s">
        <v>724</v>
      </c>
      <c r="S157" s="65" t="s">
        <v>57</v>
      </c>
    </row>
    <row r="158" spans="1:19">
      <c r="A158" t="s">
        <v>490</v>
      </c>
      <c r="B158" s="21">
        <v>45091</v>
      </c>
      <c r="C158" s="52" t="s">
        <v>489</v>
      </c>
      <c r="D158" s="6">
        <v>3</v>
      </c>
      <c r="E158" t="s">
        <v>42</v>
      </c>
      <c r="F158">
        <v>90</v>
      </c>
      <c r="G158" s="7">
        <v>90</v>
      </c>
      <c r="K158" s="24">
        <v>11</v>
      </c>
      <c r="L158" s="24">
        <v>10</v>
      </c>
      <c r="M158" s="7">
        <v>10</v>
      </c>
      <c r="N158" s="39">
        <f>ROUND((K158+L158+M158)/3,0)</f>
        <v>10</v>
      </c>
      <c r="O158" s="40">
        <f t="shared" si="16"/>
        <v>45082</v>
      </c>
      <c r="P158" s="41">
        <f t="shared" si="17"/>
        <v>45107</v>
      </c>
      <c r="Q158" s="70"/>
      <c r="R158" s="64" t="s">
        <v>725</v>
      </c>
      <c r="S158" s="65" t="s">
        <v>57</v>
      </c>
    </row>
    <row r="159" spans="1:19">
      <c r="A159" t="s">
        <v>183</v>
      </c>
      <c r="B159" s="21">
        <v>45091</v>
      </c>
      <c r="C159" s="52" t="s">
        <v>161</v>
      </c>
      <c r="D159" s="6">
        <v>5</v>
      </c>
      <c r="H159">
        <v>32</v>
      </c>
      <c r="I159">
        <v>33</v>
      </c>
      <c r="J159" s="7">
        <v>34</v>
      </c>
      <c r="K159" s="24">
        <v>19</v>
      </c>
      <c r="L159" s="24">
        <v>20</v>
      </c>
      <c r="M159" s="7">
        <v>20</v>
      </c>
      <c r="N159" s="39">
        <f>ROUND((K159+L159+M159)/3,0)</f>
        <v>20</v>
      </c>
      <c r="O159" s="40">
        <f t="shared" si="16"/>
        <v>45072</v>
      </c>
      <c r="P159" s="41">
        <f t="shared" si="17"/>
        <v>45097</v>
      </c>
      <c r="Q159" s="70" t="s">
        <v>625</v>
      </c>
      <c r="R159" s="64" t="s">
        <v>725</v>
      </c>
      <c r="S159" s="65" t="s">
        <v>71</v>
      </c>
    </row>
    <row r="160" spans="1:19">
      <c r="A160" t="s">
        <v>498</v>
      </c>
      <c r="B160" s="21">
        <v>45091</v>
      </c>
      <c r="C160" s="52" t="s">
        <v>489</v>
      </c>
      <c r="D160" s="6">
        <v>3</v>
      </c>
      <c r="H160">
        <v>28</v>
      </c>
      <c r="I160">
        <v>26</v>
      </c>
      <c r="J160" s="7">
        <v>29</v>
      </c>
      <c r="K160" s="24">
        <v>18</v>
      </c>
      <c r="L160" s="24">
        <v>17</v>
      </c>
      <c r="M160" s="7">
        <v>18</v>
      </c>
      <c r="N160" s="39">
        <f>ROUND((K160+L160+M160)/3,0)</f>
        <v>18</v>
      </c>
      <c r="O160" s="40">
        <f t="shared" si="16"/>
        <v>45074</v>
      </c>
      <c r="P160" s="41">
        <f t="shared" si="17"/>
        <v>45099</v>
      </c>
      <c r="Q160" s="70"/>
      <c r="R160" s="64" t="s">
        <v>725</v>
      </c>
      <c r="S160" s="65" t="s">
        <v>71</v>
      </c>
    </row>
    <row r="161" spans="1:19">
      <c r="A161" t="s">
        <v>521</v>
      </c>
      <c r="B161" s="21">
        <v>45091</v>
      </c>
      <c r="C161" s="52" t="s">
        <v>489</v>
      </c>
      <c r="D161" s="6">
        <v>5</v>
      </c>
      <c r="E161" t="s">
        <v>39</v>
      </c>
      <c r="K161" s="24"/>
      <c r="L161" s="24"/>
      <c r="M161" s="7">
        <v>24</v>
      </c>
      <c r="N161" s="39">
        <v>24</v>
      </c>
      <c r="O161" s="40">
        <f t="shared" si="16"/>
        <v>45068</v>
      </c>
      <c r="P161" s="41">
        <f t="shared" si="17"/>
        <v>45093</v>
      </c>
      <c r="Q161" s="70" t="s">
        <v>625</v>
      </c>
      <c r="R161" s="64" t="s">
        <v>725</v>
      </c>
      <c r="S161" s="65" t="s">
        <v>71</v>
      </c>
    </row>
    <row r="162" spans="1:19">
      <c r="A162" t="s">
        <v>586</v>
      </c>
      <c r="B162" s="21">
        <v>45091</v>
      </c>
      <c r="C162" s="66" t="s">
        <v>582</v>
      </c>
      <c r="D162" s="6">
        <v>3</v>
      </c>
      <c r="H162">
        <v>36</v>
      </c>
      <c r="I162">
        <v>37</v>
      </c>
      <c r="J162" s="7">
        <v>34</v>
      </c>
      <c r="K162" s="24">
        <v>21</v>
      </c>
      <c r="L162" s="24">
        <v>22</v>
      </c>
      <c r="M162" s="7">
        <v>20</v>
      </c>
      <c r="N162" s="8">
        <f>ROUND((K162+L162+M162)/3,0)</f>
        <v>21</v>
      </c>
      <c r="O162" s="40">
        <f t="shared" si="16"/>
        <v>45071</v>
      </c>
      <c r="P162" s="41">
        <f t="shared" si="17"/>
        <v>45096</v>
      </c>
      <c r="Q162" s="70" t="s">
        <v>625</v>
      </c>
      <c r="R162" s="64" t="s">
        <v>725</v>
      </c>
      <c r="S162" s="65" t="s">
        <v>71</v>
      </c>
    </row>
    <row r="163" spans="1:19">
      <c r="A163" t="s">
        <v>220</v>
      </c>
      <c r="B163" s="21">
        <v>45091</v>
      </c>
      <c r="C163" s="52" t="s">
        <v>161</v>
      </c>
      <c r="D163" s="6">
        <v>4</v>
      </c>
      <c r="H163">
        <v>32</v>
      </c>
      <c r="I163">
        <v>35</v>
      </c>
      <c r="J163" s="7">
        <v>37</v>
      </c>
      <c r="K163" s="24">
        <v>19</v>
      </c>
      <c r="L163" s="24">
        <v>21</v>
      </c>
      <c r="M163" s="7">
        <v>22</v>
      </c>
      <c r="N163" s="39">
        <f>ROUND((K163+L163+M163)/3,0)</f>
        <v>21</v>
      </c>
      <c r="O163" s="40">
        <f t="shared" si="16"/>
        <v>45071</v>
      </c>
      <c r="P163" s="41">
        <f t="shared" si="17"/>
        <v>45096</v>
      </c>
      <c r="Q163" s="70" t="s">
        <v>625</v>
      </c>
      <c r="R163" s="64" t="s">
        <v>725</v>
      </c>
      <c r="S163" s="65" t="s">
        <v>67</v>
      </c>
    </row>
    <row r="164" spans="1:19">
      <c r="A164" t="s">
        <v>520</v>
      </c>
      <c r="B164" s="21">
        <v>45091</v>
      </c>
      <c r="C164" s="52" t="s">
        <v>489</v>
      </c>
      <c r="D164" s="6">
        <v>5</v>
      </c>
      <c r="H164">
        <v>30</v>
      </c>
      <c r="I164">
        <v>33</v>
      </c>
      <c r="J164" s="7">
        <v>32</v>
      </c>
      <c r="K164" s="24">
        <v>19</v>
      </c>
      <c r="L164" s="24">
        <v>20</v>
      </c>
      <c r="M164" s="7">
        <v>19</v>
      </c>
      <c r="N164" s="39">
        <f>ROUND((K164+L164+M164)/3,0)</f>
        <v>19</v>
      </c>
      <c r="O164" s="40">
        <f t="shared" si="16"/>
        <v>45073</v>
      </c>
      <c r="P164" s="41">
        <f t="shared" si="17"/>
        <v>45098</v>
      </c>
      <c r="Q164" s="70" t="s">
        <v>633</v>
      </c>
      <c r="R164" s="64" t="s">
        <v>725</v>
      </c>
      <c r="S164" s="65" t="s">
        <v>67</v>
      </c>
    </row>
    <row r="165" spans="1:19">
      <c r="A165" t="s">
        <v>592</v>
      </c>
      <c r="B165" s="21">
        <v>45091</v>
      </c>
      <c r="C165" s="66" t="s">
        <v>582</v>
      </c>
      <c r="D165" s="6">
        <v>8</v>
      </c>
      <c r="H165">
        <v>41</v>
      </c>
      <c r="I165">
        <v>42</v>
      </c>
      <c r="J165" s="7">
        <v>44</v>
      </c>
      <c r="K165" s="24">
        <v>23</v>
      </c>
      <c r="L165" s="24">
        <v>23</v>
      </c>
      <c r="M165" s="7">
        <v>23</v>
      </c>
      <c r="N165" s="8">
        <f>ROUND((K165+L165+M165)/3,0)</f>
        <v>23</v>
      </c>
      <c r="O165" s="40">
        <f t="shared" si="16"/>
        <v>45069</v>
      </c>
      <c r="P165" s="41">
        <f t="shared" si="17"/>
        <v>45094</v>
      </c>
      <c r="Q165" s="70" t="s">
        <v>635</v>
      </c>
      <c r="R165" s="64" t="s">
        <v>725</v>
      </c>
      <c r="S165" s="65" t="s">
        <v>67</v>
      </c>
    </row>
    <row r="166" spans="1:19">
      <c r="A166" t="s">
        <v>595</v>
      </c>
      <c r="B166" s="21">
        <v>45091</v>
      </c>
      <c r="C166" s="66" t="s">
        <v>582</v>
      </c>
      <c r="D166" s="6">
        <v>2</v>
      </c>
      <c r="H166">
        <v>37</v>
      </c>
      <c r="I166">
        <v>40</v>
      </c>
      <c r="K166" s="24">
        <v>22</v>
      </c>
      <c r="L166" s="24">
        <v>22</v>
      </c>
      <c r="N166" s="8">
        <f>ROUND((K166+L166)/2,0)</f>
        <v>22</v>
      </c>
      <c r="O166" s="40">
        <f t="shared" si="16"/>
        <v>45070</v>
      </c>
      <c r="P166" s="41">
        <f t="shared" si="17"/>
        <v>45095</v>
      </c>
      <c r="Q166" s="70" t="s">
        <v>631</v>
      </c>
      <c r="R166" s="64" t="s">
        <v>725</v>
      </c>
      <c r="S166" s="65" t="s">
        <v>67</v>
      </c>
    </row>
    <row r="167" spans="1:19">
      <c r="A167" t="s">
        <v>607</v>
      </c>
      <c r="B167" s="21">
        <v>45091</v>
      </c>
      <c r="C167" s="66" t="s">
        <v>582</v>
      </c>
      <c r="D167" s="6">
        <v>4</v>
      </c>
      <c r="H167">
        <v>40</v>
      </c>
      <c r="I167">
        <v>37</v>
      </c>
      <c r="J167" s="7">
        <v>40</v>
      </c>
      <c r="K167" s="24">
        <v>22</v>
      </c>
      <c r="L167" s="24">
        <v>22</v>
      </c>
      <c r="M167" s="7">
        <v>22</v>
      </c>
      <c r="N167" s="8">
        <f t="shared" ref="N167:N172" si="19">ROUND((K167+L167+M167)/3,0)</f>
        <v>22</v>
      </c>
      <c r="O167" s="40">
        <f t="shared" si="16"/>
        <v>45070</v>
      </c>
      <c r="P167" s="41">
        <f t="shared" si="17"/>
        <v>45095</v>
      </c>
      <c r="Q167" s="70" t="s">
        <v>625</v>
      </c>
      <c r="R167" s="64" t="s">
        <v>725</v>
      </c>
      <c r="S167" s="65" t="s">
        <v>67</v>
      </c>
    </row>
    <row r="168" spans="1:19">
      <c r="A168" t="s">
        <v>611</v>
      </c>
      <c r="B168" s="21">
        <v>45091</v>
      </c>
      <c r="C168" s="66" t="s">
        <v>582</v>
      </c>
      <c r="D168" s="6">
        <v>5</v>
      </c>
      <c r="H168">
        <v>38</v>
      </c>
      <c r="I168">
        <v>40</v>
      </c>
      <c r="J168" s="7">
        <v>37</v>
      </c>
      <c r="K168" s="24">
        <v>22</v>
      </c>
      <c r="L168" s="24">
        <v>22</v>
      </c>
      <c r="M168" s="7">
        <v>22</v>
      </c>
      <c r="N168" s="8">
        <f t="shared" si="19"/>
        <v>22</v>
      </c>
      <c r="O168" s="40">
        <f t="shared" si="16"/>
        <v>45070</v>
      </c>
      <c r="P168" s="41">
        <f t="shared" si="17"/>
        <v>45095</v>
      </c>
      <c r="Q168" s="70" t="s">
        <v>633</v>
      </c>
      <c r="R168" s="64" t="s">
        <v>725</v>
      </c>
      <c r="S168" s="65" t="s">
        <v>67</v>
      </c>
    </row>
    <row r="169" spans="1:19">
      <c r="A169" t="s">
        <v>131</v>
      </c>
      <c r="B169" s="21">
        <v>45091</v>
      </c>
      <c r="C169" s="31" t="s">
        <v>103</v>
      </c>
      <c r="D169" s="6">
        <v>3</v>
      </c>
      <c r="H169">
        <v>40</v>
      </c>
      <c r="I169">
        <v>38</v>
      </c>
      <c r="J169" s="7">
        <v>37</v>
      </c>
      <c r="K169" s="24">
        <v>22</v>
      </c>
      <c r="L169" s="24">
        <v>22</v>
      </c>
      <c r="M169" s="7">
        <v>22</v>
      </c>
      <c r="N169" s="39">
        <f t="shared" si="19"/>
        <v>22</v>
      </c>
      <c r="O169" s="40">
        <f t="shared" si="16"/>
        <v>45070</v>
      </c>
      <c r="P169" s="41">
        <f t="shared" si="17"/>
        <v>45095</v>
      </c>
      <c r="Q169" s="72" t="s">
        <v>625</v>
      </c>
      <c r="R169" s="73" t="s">
        <v>726</v>
      </c>
      <c r="S169" s="74" t="s">
        <v>57</v>
      </c>
    </row>
    <row r="170" spans="1:19">
      <c r="A170" t="s">
        <v>236</v>
      </c>
      <c r="B170" s="21">
        <v>45092</v>
      </c>
      <c r="C170" s="52" t="s">
        <v>231</v>
      </c>
      <c r="D170" s="6">
        <v>5</v>
      </c>
      <c r="H170">
        <v>39</v>
      </c>
      <c r="I170">
        <v>40</v>
      </c>
      <c r="J170" s="7">
        <v>39</v>
      </c>
      <c r="K170" s="24">
        <v>22</v>
      </c>
      <c r="L170" s="24">
        <v>22</v>
      </c>
      <c r="M170" s="7">
        <v>22</v>
      </c>
      <c r="N170" s="39">
        <f t="shared" si="19"/>
        <v>22</v>
      </c>
      <c r="O170" s="40">
        <f t="shared" si="16"/>
        <v>45071</v>
      </c>
      <c r="P170" s="41">
        <f t="shared" si="17"/>
        <v>45096</v>
      </c>
      <c r="Q170" s="70" t="s">
        <v>633</v>
      </c>
      <c r="R170" s="64" t="s">
        <v>726</v>
      </c>
      <c r="S170" s="65" t="s">
        <v>57</v>
      </c>
    </row>
    <row r="171" spans="1:19">
      <c r="A171" t="s">
        <v>522</v>
      </c>
      <c r="B171" s="21">
        <v>45088</v>
      </c>
      <c r="C171" s="52" t="s">
        <v>523</v>
      </c>
      <c r="D171" s="6">
        <v>3</v>
      </c>
      <c r="H171">
        <v>29</v>
      </c>
      <c r="I171">
        <v>32</v>
      </c>
      <c r="J171" s="7">
        <v>31</v>
      </c>
      <c r="K171" s="24">
        <v>18</v>
      </c>
      <c r="L171" s="24">
        <v>19</v>
      </c>
      <c r="M171" s="7">
        <v>19</v>
      </c>
      <c r="N171" s="39">
        <f t="shared" si="19"/>
        <v>19</v>
      </c>
      <c r="O171" s="40">
        <f t="shared" si="16"/>
        <v>45070</v>
      </c>
      <c r="P171" s="41">
        <f t="shared" si="17"/>
        <v>45095</v>
      </c>
      <c r="Q171" s="70"/>
      <c r="R171" s="64" t="s">
        <v>686</v>
      </c>
      <c r="S171" s="65" t="s">
        <v>524</v>
      </c>
    </row>
    <row r="172" spans="1:19">
      <c r="A172" t="s">
        <v>63</v>
      </c>
      <c r="B172" s="21">
        <v>45088</v>
      </c>
      <c r="C172" s="25" t="s">
        <v>55</v>
      </c>
      <c r="D172" s="6">
        <v>5</v>
      </c>
      <c r="E172">
        <v>60</v>
      </c>
      <c r="F172">
        <v>60</v>
      </c>
      <c r="G172" s="7">
        <v>60</v>
      </c>
      <c r="K172" s="24">
        <v>7</v>
      </c>
      <c r="L172" s="24">
        <v>7</v>
      </c>
      <c r="M172" s="7">
        <v>7</v>
      </c>
      <c r="N172" s="39">
        <f t="shared" si="19"/>
        <v>7</v>
      </c>
      <c r="O172" s="40">
        <f t="shared" si="16"/>
        <v>45082</v>
      </c>
      <c r="P172" s="41">
        <f t="shared" si="17"/>
        <v>45107</v>
      </c>
      <c r="Q172" s="70"/>
      <c r="R172" s="64" t="s">
        <v>686</v>
      </c>
      <c r="S172" s="65" t="s">
        <v>57</v>
      </c>
    </row>
    <row r="173" spans="1:19">
      <c r="A173" t="s">
        <v>79</v>
      </c>
      <c r="B173" s="21">
        <v>45088</v>
      </c>
      <c r="C173" s="22" t="s">
        <v>55</v>
      </c>
      <c r="D173" s="6">
        <v>2</v>
      </c>
      <c r="E173">
        <v>90</v>
      </c>
      <c r="I173">
        <v>17</v>
      </c>
      <c r="K173" s="24">
        <v>10</v>
      </c>
      <c r="L173" s="24">
        <v>13</v>
      </c>
      <c r="N173" s="39">
        <f>ROUND((K173+L173)/2,0)</f>
        <v>12</v>
      </c>
      <c r="O173" s="40">
        <f t="shared" si="16"/>
        <v>45077</v>
      </c>
      <c r="P173" s="41">
        <f t="shared" si="17"/>
        <v>45102</v>
      </c>
      <c r="Q173" s="70"/>
      <c r="R173" s="64" t="s">
        <v>686</v>
      </c>
      <c r="S173" s="65" t="s">
        <v>57</v>
      </c>
    </row>
    <row r="174" spans="1:19">
      <c r="A174" t="s">
        <v>142</v>
      </c>
      <c r="B174" s="21">
        <v>45091</v>
      </c>
      <c r="C174" s="31" t="s">
        <v>103</v>
      </c>
      <c r="D174" s="6">
        <v>4</v>
      </c>
      <c r="H174">
        <v>34</v>
      </c>
      <c r="I174">
        <v>38</v>
      </c>
      <c r="J174" s="7">
        <v>37</v>
      </c>
      <c r="K174" s="24">
        <v>20</v>
      </c>
      <c r="L174" s="24">
        <v>22</v>
      </c>
      <c r="M174" s="7">
        <v>22</v>
      </c>
      <c r="N174" s="39">
        <f>ROUND((K174+L174+M174)/3,0)</f>
        <v>21</v>
      </c>
      <c r="O174" s="40">
        <f t="shared" si="16"/>
        <v>45071</v>
      </c>
      <c r="P174" s="41">
        <f t="shared" si="17"/>
        <v>45096</v>
      </c>
      <c r="Q174" s="70" t="s">
        <v>624</v>
      </c>
      <c r="R174" s="64" t="s">
        <v>686</v>
      </c>
      <c r="S174" s="65" t="s">
        <v>57</v>
      </c>
    </row>
    <row r="175" spans="1:19">
      <c r="A175" t="s">
        <v>153</v>
      </c>
      <c r="B175" s="21">
        <v>45091</v>
      </c>
      <c r="C175" s="31" t="s">
        <v>103</v>
      </c>
      <c r="D175" s="6">
        <v>4</v>
      </c>
      <c r="H175">
        <v>24</v>
      </c>
      <c r="I175">
        <v>22</v>
      </c>
      <c r="J175" s="7">
        <v>25</v>
      </c>
      <c r="K175" s="24">
        <v>16</v>
      </c>
      <c r="L175" s="24">
        <v>15</v>
      </c>
      <c r="M175" s="7">
        <v>16</v>
      </c>
      <c r="N175" s="39">
        <f>ROUND((K175+L175+M175)/3,0)</f>
        <v>16</v>
      </c>
      <c r="O175" s="40">
        <f t="shared" si="16"/>
        <v>45076</v>
      </c>
      <c r="P175" s="41">
        <f t="shared" si="17"/>
        <v>45101</v>
      </c>
      <c r="Q175" s="70"/>
      <c r="R175" s="64" t="s">
        <v>686</v>
      </c>
      <c r="S175" s="65" t="s">
        <v>57</v>
      </c>
    </row>
    <row r="176" spans="1:19">
      <c r="A176" t="s">
        <v>237</v>
      </c>
      <c r="B176" s="21">
        <v>45092</v>
      </c>
      <c r="C176" s="52" t="s">
        <v>231</v>
      </c>
      <c r="D176" s="6">
        <v>4</v>
      </c>
      <c r="H176">
        <v>28</v>
      </c>
      <c r="I176">
        <v>24</v>
      </c>
      <c r="J176" s="7">
        <v>22</v>
      </c>
      <c r="K176" s="24">
        <v>18</v>
      </c>
      <c r="L176" s="24">
        <v>16</v>
      </c>
      <c r="M176" s="7">
        <v>15</v>
      </c>
      <c r="N176" s="39">
        <f>ROUND((K176+L176+M176)/3,0)</f>
        <v>16</v>
      </c>
      <c r="O176" s="40">
        <f t="shared" si="16"/>
        <v>45077</v>
      </c>
      <c r="P176" s="41">
        <f t="shared" si="17"/>
        <v>45102</v>
      </c>
      <c r="Q176" s="70"/>
      <c r="R176" s="64" t="s">
        <v>686</v>
      </c>
      <c r="S176" s="65" t="s">
        <v>57</v>
      </c>
    </row>
    <row r="177" spans="1:19">
      <c r="A177" t="s">
        <v>341</v>
      </c>
      <c r="B177" s="21">
        <v>45089</v>
      </c>
      <c r="C177" s="31" t="s">
        <v>305</v>
      </c>
      <c r="D177" s="6">
        <v>5</v>
      </c>
      <c r="H177">
        <v>34</v>
      </c>
      <c r="I177">
        <v>34</v>
      </c>
      <c r="J177" s="7">
        <v>38</v>
      </c>
      <c r="K177" s="24">
        <v>20</v>
      </c>
      <c r="L177" s="24">
        <v>20</v>
      </c>
      <c r="M177" s="7">
        <v>22</v>
      </c>
      <c r="N177" s="39">
        <f>ROUND((K177+L177+M177)/3,0)</f>
        <v>21</v>
      </c>
      <c r="O177" s="40">
        <f t="shared" si="16"/>
        <v>45069</v>
      </c>
      <c r="P177" s="41">
        <f t="shared" si="17"/>
        <v>45094</v>
      </c>
      <c r="Q177" s="70" t="s">
        <v>633</v>
      </c>
      <c r="R177" s="64" t="s">
        <v>686</v>
      </c>
      <c r="S177" s="65" t="s">
        <v>57</v>
      </c>
    </row>
    <row r="178" spans="1:19">
      <c r="A178" t="s">
        <v>353</v>
      </c>
      <c r="B178" s="21">
        <v>45089</v>
      </c>
      <c r="C178" s="31" t="s">
        <v>344</v>
      </c>
      <c r="D178" s="6">
        <v>2</v>
      </c>
      <c r="E178">
        <v>90</v>
      </c>
      <c r="F178" t="s">
        <v>42</v>
      </c>
      <c r="K178" s="24">
        <v>10</v>
      </c>
      <c r="L178" s="24">
        <v>11</v>
      </c>
      <c r="N178" s="39">
        <f>ROUND((K178+L178)/2,0)</f>
        <v>11</v>
      </c>
      <c r="O178" s="40">
        <f t="shared" si="16"/>
        <v>45079</v>
      </c>
      <c r="P178" s="41">
        <f t="shared" si="17"/>
        <v>45104</v>
      </c>
      <c r="Q178" s="70"/>
      <c r="R178" s="64" t="s">
        <v>686</v>
      </c>
      <c r="S178" s="65" t="s">
        <v>57</v>
      </c>
    </row>
    <row r="179" spans="1:19">
      <c r="A179" t="s">
        <v>547</v>
      </c>
      <c r="B179" s="21">
        <v>45091</v>
      </c>
      <c r="C179" s="31" t="s">
        <v>529</v>
      </c>
      <c r="D179" s="6">
        <v>5</v>
      </c>
      <c r="H179">
        <v>38</v>
      </c>
      <c r="I179">
        <v>37</v>
      </c>
      <c r="J179" s="7">
        <v>41</v>
      </c>
      <c r="K179" s="24">
        <v>22</v>
      </c>
      <c r="L179" s="24">
        <v>22</v>
      </c>
      <c r="M179" s="7">
        <v>23</v>
      </c>
      <c r="N179" s="39">
        <f>ROUND((K179+L179+M179)/3,0)</f>
        <v>22</v>
      </c>
      <c r="O179" s="40">
        <f t="shared" si="16"/>
        <v>45070</v>
      </c>
      <c r="P179" s="41">
        <f t="shared" si="17"/>
        <v>45095</v>
      </c>
      <c r="Q179" s="70"/>
      <c r="R179" s="64" t="s">
        <v>686</v>
      </c>
      <c r="S179" s="65" t="s">
        <v>57</v>
      </c>
    </row>
    <row r="180" spans="1:19">
      <c r="A180" t="s">
        <v>557</v>
      </c>
      <c r="B180" s="21">
        <v>45088</v>
      </c>
      <c r="C180" s="31" t="s">
        <v>555</v>
      </c>
      <c r="D180" s="6">
        <v>4</v>
      </c>
      <c r="H180">
        <v>40</v>
      </c>
      <c r="I180">
        <v>39</v>
      </c>
      <c r="J180" s="7">
        <v>41</v>
      </c>
      <c r="K180" s="24">
        <v>22</v>
      </c>
      <c r="L180" s="24">
        <v>22</v>
      </c>
      <c r="M180" s="7">
        <v>23</v>
      </c>
      <c r="N180" s="39">
        <f>ROUND((K180+L180+M180)/3,0)</f>
        <v>22</v>
      </c>
      <c r="O180" s="40">
        <f t="shared" si="16"/>
        <v>45067</v>
      </c>
      <c r="P180" s="41">
        <f t="shared" si="17"/>
        <v>45092</v>
      </c>
      <c r="Q180" s="70" t="s">
        <v>624</v>
      </c>
      <c r="R180" s="64" t="s">
        <v>686</v>
      </c>
      <c r="S180" s="65" t="s">
        <v>57</v>
      </c>
    </row>
    <row r="181" spans="1:19">
      <c r="A181" t="s">
        <v>560</v>
      </c>
      <c r="B181" s="21">
        <v>45088</v>
      </c>
      <c r="C181" s="31" t="s">
        <v>555</v>
      </c>
      <c r="D181" s="6">
        <v>5</v>
      </c>
      <c r="H181">
        <v>33</v>
      </c>
      <c r="I181">
        <v>33</v>
      </c>
      <c r="J181" s="7">
        <v>34</v>
      </c>
      <c r="K181" s="24">
        <v>20</v>
      </c>
      <c r="L181" s="24">
        <v>20</v>
      </c>
      <c r="M181" s="7">
        <v>20</v>
      </c>
      <c r="N181" s="39">
        <f>ROUND((K181+L181+M181)/3,0)</f>
        <v>20</v>
      </c>
      <c r="O181" s="40">
        <f t="shared" si="16"/>
        <v>45069</v>
      </c>
      <c r="P181" s="41">
        <f t="shared" si="17"/>
        <v>45094</v>
      </c>
      <c r="Q181" s="70" t="s">
        <v>633</v>
      </c>
      <c r="R181" s="64" t="s">
        <v>686</v>
      </c>
      <c r="S181" s="65" t="s">
        <v>57</v>
      </c>
    </row>
    <row r="182" spans="1:19">
      <c r="A182" t="s">
        <v>124</v>
      </c>
      <c r="B182" s="21">
        <v>45091</v>
      </c>
      <c r="C182" s="31" t="s">
        <v>103</v>
      </c>
      <c r="D182" s="6">
        <v>4</v>
      </c>
      <c r="H182">
        <v>36</v>
      </c>
      <c r="I182">
        <v>36</v>
      </c>
      <c r="J182" s="7">
        <v>36</v>
      </c>
      <c r="K182" s="24">
        <v>17</v>
      </c>
      <c r="L182" s="24">
        <v>17</v>
      </c>
      <c r="M182" s="7">
        <v>17</v>
      </c>
      <c r="N182" s="39">
        <f>ROUND((K182+L182+M182)/3,0)</f>
        <v>17</v>
      </c>
      <c r="O182" s="40">
        <f t="shared" si="16"/>
        <v>45075</v>
      </c>
      <c r="P182" s="41">
        <f t="shared" si="17"/>
        <v>45100</v>
      </c>
      <c r="Q182" s="72" t="s">
        <v>631</v>
      </c>
      <c r="R182" s="73" t="s">
        <v>686</v>
      </c>
      <c r="S182" s="74" t="s">
        <v>71</v>
      </c>
    </row>
    <row r="183" spans="1:19">
      <c r="A183" t="s">
        <v>139</v>
      </c>
      <c r="B183" s="21">
        <v>45091</v>
      </c>
      <c r="C183" s="31" t="s">
        <v>103</v>
      </c>
      <c r="D183" s="6">
        <v>5</v>
      </c>
      <c r="H183" t="s">
        <v>140</v>
      </c>
      <c r="I183" t="s">
        <v>39</v>
      </c>
      <c r="K183" s="24">
        <v>25</v>
      </c>
      <c r="L183" s="24"/>
      <c r="N183" s="39">
        <v>25</v>
      </c>
      <c r="O183" s="40">
        <f t="shared" si="16"/>
        <v>45067</v>
      </c>
      <c r="P183" s="41">
        <f t="shared" si="17"/>
        <v>45092</v>
      </c>
      <c r="Q183" s="70" t="s">
        <v>633</v>
      </c>
      <c r="R183" s="64" t="s">
        <v>686</v>
      </c>
      <c r="S183" s="65" t="s">
        <v>71</v>
      </c>
    </row>
    <row r="184" spans="1:19">
      <c r="A184" t="s">
        <v>303</v>
      </c>
      <c r="B184" s="21">
        <v>45092</v>
      </c>
      <c r="C184" s="52" t="s">
        <v>231</v>
      </c>
      <c r="D184" s="6">
        <v>4</v>
      </c>
      <c r="H184">
        <v>38</v>
      </c>
      <c r="I184">
        <v>41</v>
      </c>
      <c r="J184" s="7">
        <v>37</v>
      </c>
      <c r="K184" s="24">
        <v>22</v>
      </c>
      <c r="L184" s="24">
        <v>23</v>
      </c>
      <c r="M184" s="7">
        <v>22</v>
      </c>
      <c r="N184" s="39">
        <f t="shared" ref="N184:N195" si="20">ROUND((K184+L184+M184)/3,0)</f>
        <v>22</v>
      </c>
      <c r="O184" s="40">
        <f t="shared" si="16"/>
        <v>45071</v>
      </c>
      <c r="P184" s="41">
        <f t="shared" si="17"/>
        <v>45096</v>
      </c>
      <c r="Q184" s="70"/>
      <c r="R184" s="64" t="s">
        <v>686</v>
      </c>
      <c r="S184" s="65" t="s">
        <v>71</v>
      </c>
    </row>
    <row r="185" spans="1:19">
      <c r="A185" t="s">
        <v>346</v>
      </c>
      <c r="B185" s="21">
        <v>45089</v>
      </c>
      <c r="C185" s="31" t="s">
        <v>344</v>
      </c>
      <c r="D185" s="6">
        <v>4</v>
      </c>
      <c r="E185">
        <v>90</v>
      </c>
      <c r="F185">
        <v>90</v>
      </c>
      <c r="G185" s="7">
        <v>90</v>
      </c>
      <c r="K185" s="24">
        <v>10</v>
      </c>
      <c r="L185" s="24">
        <v>10</v>
      </c>
      <c r="M185" s="7">
        <v>10</v>
      </c>
      <c r="N185" s="39">
        <f t="shared" si="20"/>
        <v>10</v>
      </c>
      <c r="O185" s="40">
        <f t="shared" si="16"/>
        <v>45080</v>
      </c>
      <c r="P185" s="41">
        <f t="shared" si="17"/>
        <v>45105</v>
      </c>
      <c r="Q185" s="70"/>
      <c r="R185" s="64" t="s">
        <v>686</v>
      </c>
      <c r="S185" s="65" t="s">
        <v>71</v>
      </c>
    </row>
    <row r="186" spans="1:19">
      <c r="A186" t="s">
        <v>488</v>
      </c>
      <c r="B186" s="21">
        <v>45091</v>
      </c>
      <c r="C186" s="52" t="s">
        <v>489</v>
      </c>
      <c r="D186" s="6">
        <v>6</v>
      </c>
      <c r="H186">
        <v>29</v>
      </c>
      <c r="I186">
        <v>31</v>
      </c>
      <c r="J186" s="7">
        <v>32</v>
      </c>
      <c r="K186" s="24">
        <v>18</v>
      </c>
      <c r="L186" s="24">
        <v>19</v>
      </c>
      <c r="M186" s="7">
        <v>19</v>
      </c>
      <c r="N186" s="39">
        <f t="shared" si="20"/>
        <v>19</v>
      </c>
      <c r="O186" s="40">
        <f t="shared" si="16"/>
        <v>45073</v>
      </c>
      <c r="P186" s="41">
        <f t="shared" si="17"/>
        <v>45098</v>
      </c>
      <c r="Q186" s="70" t="s">
        <v>635</v>
      </c>
      <c r="R186" s="64" t="s">
        <v>686</v>
      </c>
      <c r="S186" s="65" t="s">
        <v>71</v>
      </c>
    </row>
    <row r="187" spans="1:19">
      <c r="A187" t="s">
        <v>425</v>
      </c>
      <c r="B187" s="21">
        <v>45092</v>
      </c>
      <c r="C187" s="52" t="s">
        <v>390</v>
      </c>
      <c r="D187" s="6">
        <v>4</v>
      </c>
      <c r="H187">
        <v>35</v>
      </c>
      <c r="I187">
        <v>34</v>
      </c>
      <c r="J187" s="7">
        <v>34</v>
      </c>
      <c r="K187" s="24">
        <v>21</v>
      </c>
      <c r="L187" s="24">
        <v>20</v>
      </c>
      <c r="M187" s="7">
        <v>20</v>
      </c>
      <c r="N187" s="39">
        <f t="shared" si="20"/>
        <v>20</v>
      </c>
      <c r="O187" s="40">
        <f t="shared" si="16"/>
        <v>45073</v>
      </c>
      <c r="P187" s="41">
        <f t="shared" si="17"/>
        <v>45098</v>
      </c>
      <c r="Q187" s="70" t="s">
        <v>625</v>
      </c>
      <c r="R187" s="64" t="s">
        <v>686</v>
      </c>
      <c r="S187" s="65" t="s">
        <v>67</v>
      </c>
    </row>
    <row r="188" spans="1:19">
      <c r="A188" t="s">
        <v>494</v>
      </c>
      <c r="B188" s="21">
        <v>45091</v>
      </c>
      <c r="C188" s="52" t="s">
        <v>489</v>
      </c>
      <c r="D188" s="6">
        <v>5</v>
      </c>
      <c r="E188" t="s">
        <v>42</v>
      </c>
      <c r="F188" t="s">
        <v>42</v>
      </c>
      <c r="J188" s="7">
        <v>15</v>
      </c>
      <c r="K188" s="24">
        <v>11</v>
      </c>
      <c r="L188" s="24">
        <v>11</v>
      </c>
      <c r="M188" s="7">
        <v>13</v>
      </c>
      <c r="N188" s="39">
        <f t="shared" si="20"/>
        <v>12</v>
      </c>
      <c r="O188" s="40">
        <f t="shared" si="16"/>
        <v>45080</v>
      </c>
      <c r="P188" s="41">
        <f t="shared" si="17"/>
        <v>45105</v>
      </c>
      <c r="Q188" s="70"/>
      <c r="R188" s="64" t="s">
        <v>686</v>
      </c>
      <c r="S188" s="65" t="s">
        <v>67</v>
      </c>
    </row>
    <row r="189" spans="1:19">
      <c r="A189" t="s">
        <v>576</v>
      </c>
      <c r="B189" s="21">
        <v>45088</v>
      </c>
      <c r="C189" s="31" t="s">
        <v>575</v>
      </c>
      <c r="D189" s="6">
        <v>4</v>
      </c>
      <c r="H189">
        <v>36</v>
      </c>
      <c r="I189">
        <v>40</v>
      </c>
      <c r="J189" s="7">
        <v>34</v>
      </c>
      <c r="K189" s="24">
        <v>21</v>
      </c>
      <c r="L189" s="24">
        <v>22</v>
      </c>
      <c r="M189" s="7">
        <v>20</v>
      </c>
      <c r="N189" s="39">
        <f t="shared" si="20"/>
        <v>21</v>
      </c>
      <c r="O189" s="40">
        <f t="shared" si="16"/>
        <v>45068</v>
      </c>
      <c r="P189" s="41">
        <f t="shared" si="17"/>
        <v>45093</v>
      </c>
      <c r="Q189" s="70" t="s">
        <v>624</v>
      </c>
      <c r="R189" s="64" t="s">
        <v>727</v>
      </c>
      <c r="S189" s="65" t="s">
        <v>57</v>
      </c>
    </row>
    <row r="190" spans="1:19">
      <c r="A190" t="s">
        <v>54</v>
      </c>
      <c r="B190" s="21">
        <v>45088</v>
      </c>
      <c r="C190" s="22" t="s">
        <v>55</v>
      </c>
      <c r="D190" s="6">
        <v>4</v>
      </c>
      <c r="E190" s="23"/>
      <c r="F190" s="24"/>
      <c r="H190">
        <v>33</v>
      </c>
      <c r="I190">
        <v>36</v>
      </c>
      <c r="J190" s="7">
        <v>27</v>
      </c>
      <c r="K190" s="24">
        <v>20</v>
      </c>
      <c r="L190" s="24">
        <v>21</v>
      </c>
      <c r="M190" s="7">
        <v>17</v>
      </c>
      <c r="N190" s="39">
        <f t="shared" si="20"/>
        <v>19</v>
      </c>
      <c r="O190" s="40">
        <f t="shared" si="16"/>
        <v>45070</v>
      </c>
      <c r="P190" s="41">
        <f t="shared" si="17"/>
        <v>45095</v>
      </c>
      <c r="Q190" s="70"/>
      <c r="R190" s="64" t="s">
        <v>728</v>
      </c>
      <c r="S190" s="65" t="s">
        <v>57</v>
      </c>
    </row>
    <row r="191" spans="1:19">
      <c r="A191" t="s">
        <v>59</v>
      </c>
      <c r="B191" s="21">
        <v>45088</v>
      </c>
      <c r="C191" s="25" t="s">
        <v>55</v>
      </c>
      <c r="D191" s="6">
        <v>5</v>
      </c>
      <c r="H191">
        <v>29</v>
      </c>
      <c r="I191">
        <v>30</v>
      </c>
      <c r="J191" s="7">
        <v>26</v>
      </c>
      <c r="K191" s="24">
        <v>18</v>
      </c>
      <c r="L191" s="24">
        <v>19</v>
      </c>
      <c r="M191" s="7">
        <v>17</v>
      </c>
      <c r="N191" s="39">
        <f t="shared" si="20"/>
        <v>18</v>
      </c>
      <c r="O191" s="40">
        <f t="shared" si="16"/>
        <v>45071</v>
      </c>
      <c r="P191" s="41">
        <f t="shared" si="17"/>
        <v>45096</v>
      </c>
      <c r="Q191" s="79"/>
      <c r="R191" s="80" t="s">
        <v>728</v>
      </c>
      <c r="S191" s="65" t="s">
        <v>57</v>
      </c>
    </row>
    <row r="192" spans="1:19">
      <c r="A192" t="s">
        <v>78</v>
      </c>
      <c r="B192" s="21">
        <v>45088</v>
      </c>
      <c r="C192" s="25" t="s">
        <v>55</v>
      </c>
      <c r="D192" s="6">
        <v>4</v>
      </c>
      <c r="H192">
        <v>38</v>
      </c>
      <c r="I192">
        <v>33</v>
      </c>
      <c r="J192" s="7">
        <v>33</v>
      </c>
      <c r="K192" s="24">
        <v>22</v>
      </c>
      <c r="L192" s="24">
        <v>20</v>
      </c>
      <c r="M192" s="7">
        <v>20</v>
      </c>
      <c r="N192" s="39">
        <f t="shared" si="20"/>
        <v>21</v>
      </c>
      <c r="O192" s="40">
        <f t="shared" si="16"/>
        <v>45068</v>
      </c>
      <c r="P192" s="41">
        <f t="shared" si="17"/>
        <v>45093</v>
      </c>
      <c r="Q192" s="70"/>
      <c r="R192" s="64" t="s">
        <v>728</v>
      </c>
      <c r="S192" s="65" t="s">
        <v>57</v>
      </c>
    </row>
    <row r="193" spans="1:19">
      <c r="A193" t="s">
        <v>200</v>
      </c>
      <c r="B193" s="21">
        <v>45091</v>
      </c>
      <c r="C193" s="52" t="s">
        <v>161</v>
      </c>
      <c r="D193" s="6">
        <v>6</v>
      </c>
      <c r="H193">
        <v>38</v>
      </c>
      <c r="I193" t="s">
        <v>39</v>
      </c>
      <c r="J193" s="7" t="s">
        <v>39</v>
      </c>
      <c r="K193" s="24">
        <v>22</v>
      </c>
      <c r="L193" s="24">
        <v>24</v>
      </c>
      <c r="M193" s="7">
        <v>24</v>
      </c>
      <c r="N193" s="39">
        <f t="shared" si="20"/>
        <v>23</v>
      </c>
      <c r="O193" s="40">
        <f t="shared" si="16"/>
        <v>45069</v>
      </c>
      <c r="P193" s="41">
        <f t="shared" si="17"/>
        <v>45094</v>
      </c>
      <c r="Q193" s="70" t="s">
        <v>635</v>
      </c>
      <c r="R193" s="64" t="s">
        <v>728</v>
      </c>
      <c r="S193" s="65" t="s">
        <v>57</v>
      </c>
    </row>
    <row r="194" spans="1:19">
      <c r="A194" t="s">
        <v>225</v>
      </c>
      <c r="B194" s="21">
        <v>45088</v>
      </c>
      <c r="C194" s="31" t="s">
        <v>222</v>
      </c>
      <c r="D194" s="6">
        <v>5</v>
      </c>
      <c r="H194">
        <v>36</v>
      </c>
      <c r="I194">
        <v>35</v>
      </c>
      <c r="J194" s="7">
        <v>36</v>
      </c>
      <c r="K194" s="24">
        <v>21</v>
      </c>
      <c r="L194" s="24">
        <v>21</v>
      </c>
      <c r="M194" s="7">
        <v>21</v>
      </c>
      <c r="N194" s="39">
        <f t="shared" si="20"/>
        <v>21</v>
      </c>
      <c r="O194" s="40">
        <f t="shared" ref="O194:O257" si="21">B194-N194+1</f>
        <v>45068</v>
      </c>
      <c r="P194" s="41">
        <f t="shared" ref="P194:P257" si="22">O194+25</f>
        <v>45093</v>
      </c>
      <c r="Q194" s="70" t="s">
        <v>624</v>
      </c>
      <c r="R194" s="64" t="s">
        <v>728</v>
      </c>
      <c r="S194" s="65" t="s">
        <v>57</v>
      </c>
    </row>
    <row r="195" spans="1:19">
      <c r="A195" t="s">
        <v>227</v>
      </c>
      <c r="B195" s="21">
        <v>45088</v>
      </c>
      <c r="C195" s="31" t="s">
        <v>222</v>
      </c>
      <c r="D195" s="6">
        <v>5</v>
      </c>
      <c r="H195">
        <v>32</v>
      </c>
      <c r="I195">
        <v>35</v>
      </c>
      <c r="J195" s="7">
        <v>35</v>
      </c>
      <c r="K195" s="24">
        <v>19</v>
      </c>
      <c r="L195" s="24">
        <v>21</v>
      </c>
      <c r="M195" s="7">
        <v>21</v>
      </c>
      <c r="N195" s="39">
        <f t="shared" si="20"/>
        <v>20</v>
      </c>
      <c r="O195" s="40">
        <f t="shared" si="21"/>
        <v>45069</v>
      </c>
      <c r="P195" s="41">
        <f t="shared" si="22"/>
        <v>45094</v>
      </c>
      <c r="Q195" s="70" t="s">
        <v>633</v>
      </c>
      <c r="R195" s="64" t="s">
        <v>728</v>
      </c>
      <c r="S195" s="65" t="s">
        <v>57</v>
      </c>
    </row>
    <row r="196" spans="1:19">
      <c r="A196" t="s">
        <v>264</v>
      </c>
      <c r="B196" s="21">
        <v>45092</v>
      </c>
      <c r="C196" s="52" t="s">
        <v>231</v>
      </c>
      <c r="D196" s="6">
        <v>8</v>
      </c>
      <c r="H196" t="s">
        <v>39</v>
      </c>
      <c r="K196" s="24">
        <v>24</v>
      </c>
      <c r="L196" s="24"/>
      <c r="N196" s="39">
        <v>24</v>
      </c>
      <c r="O196" s="40">
        <f t="shared" si="21"/>
        <v>45069</v>
      </c>
      <c r="P196" s="41">
        <f t="shared" si="22"/>
        <v>45094</v>
      </c>
      <c r="Q196" s="70" t="s">
        <v>649</v>
      </c>
      <c r="R196" s="64" t="s">
        <v>728</v>
      </c>
      <c r="S196" s="65" t="s">
        <v>57</v>
      </c>
    </row>
    <row r="197" spans="1:19">
      <c r="A197" t="s">
        <v>271</v>
      </c>
      <c r="B197" s="21">
        <v>45092</v>
      </c>
      <c r="C197" s="52" t="s">
        <v>231</v>
      </c>
      <c r="D197" s="6">
        <v>4</v>
      </c>
      <c r="E197">
        <v>60</v>
      </c>
      <c r="F197">
        <v>45</v>
      </c>
      <c r="G197" s="7">
        <v>45</v>
      </c>
      <c r="K197" s="24">
        <v>7</v>
      </c>
      <c r="L197" s="24">
        <v>6</v>
      </c>
      <c r="M197" s="7">
        <v>6</v>
      </c>
      <c r="N197" s="39">
        <f>ROUND((K197+L197+M197)/3,0)</f>
        <v>6</v>
      </c>
      <c r="O197" s="40">
        <f t="shared" si="21"/>
        <v>45087</v>
      </c>
      <c r="P197" s="41">
        <f t="shared" si="22"/>
        <v>45112</v>
      </c>
      <c r="Q197" s="71" t="s">
        <v>639</v>
      </c>
      <c r="R197" s="64" t="s">
        <v>728</v>
      </c>
      <c r="S197" s="65" t="s">
        <v>57</v>
      </c>
    </row>
    <row r="198" spans="1:19">
      <c r="A198" t="s">
        <v>284</v>
      </c>
      <c r="B198" s="21">
        <v>45092</v>
      </c>
      <c r="C198" s="52" t="s">
        <v>231</v>
      </c>
      <c r="D198" s="6">
        <v>5</v>
      </c>
      <c r="E198">
        <v>90</v>
      </c>
      <c r="F198">
        <v>90</v>
      </c>
      <c r="G198" s="7">
        <v>90</v>
      </c>
      <c r="K198" s="24">
        <v>10</v>
      </c>
      <c r="L198" s="24">
        <v>10</v>
      </c>
      <c r="M198" s="7">
        <v>10</v>
      </c>
      <c r="N198" s="39">
        <f>ROUND((K198+L198+M198)/3,0)</f>
        <v>10</v>
      </c>
      <c r="O198" s="40">
        <f t="shared" si="21"/>
        <v>45083</v>
      </c>
      <c r="P198" s="41">
        <f t="shared" si="22"/>
        <v>45108</v>
      </c>
      <c r="Q198" s="70"/>
      <c r="R198" s="64" t="s">
        <v>728</v>
      </c>
      <c r="S198" s="65" t="s">
        <v>57</v>
      </c>
    </row>
    <row r="199" spans="1:19">
      <c r="A199" t="s">
        <v>285</v>
      </c>
      <c r="B199" s="21">
        <v>45092</v>
      </c>
      <c r="C199" s="52" t="s">
        <v>231</v>
      </c>
      <c r="D199" s="6">
        <v>7</v>
      </c>
      <c r="H199">
        <v>30</v>
      </c>
      <c r="I199">
        <v>32</v>
      </c>
      <c r="J199" s="7">
        <v>36</v>
      </c>
      <c r="K199" s="24">
        <v>19</v>
      </c>
      <c r="L199" s="24">
        <v>19</v>
      </c>
      <c r="M199" s="7">
        <v>21</v>
      </c>
      <c r="N199" s="39">
        <f>ROUND((K199+L199+M199)/3,0)</f>
        <v>20</v>
      </c>
      <c r="O199" s="40">
        <f t="shared" si="21"/>
        <v>45073</v>
      </c>
      <c r="P199" s="41">
        <f t="shared" si="22"/>
        <v>45098</v>
      </c>
      <c r="Q199" s="70" t="s">
        <v>631</v>
      </c>
      <c r="R199" s="64" t="s">
        <v>728</v>
      </c>
      <c r="S199" s="65" t="s">
        <v>57</v>
      </c>
    </row>
    <row r="200" spans="1:19">
      <c r="A200" t="s">
        <v>360</v>
      </c>
      <c r="B200" s="21">
        <v>45092</v>
      </c>
      <c r="C200" s="31" t="s">
        <v>356</v>
      </c>
      <c r="D200" s="6">
        <v>2</v>
      </c>
      <c r="H200">
        <v>28</v>
      </c>
      <c r="I200">
        <v>31</v>
      </c>
      <c r="K200" s="24">
        <v>18</v>
      </c>
      <c r="L200" s="24">
        <v>19</v>
      </c>
      <c r="N200" s="39">
        <f>ROUND((K200+L200)/2,0)</f>
        <v>19</v>
      </c>
      <c r="O200" s="40">
        <f t="shared" si="21"/>
        <v>45074</v>
      </c>
      <c r="P200" s="41">
        <f t="shared" si="22"/>
        <v>45099</v>
      </c>
      <c r="Q200" s="70"/>
      <c r="R200" s="64" t="s">
        <v>728</v>
      </c>
      <c r="S200" s="65" t="s">
        <v>57</v>
      </c>
    </row>
    <row r="201" spans="1:19">
      <c r="A201" t="s">
        <v>374</v>
      </c>
      <c r="B201" s="21">
        <v>45092</v>
      </c>
      <c r="C201" s="31" t="s">
        <v>356</v>
      </c>
      <c r="D201" s="6">
        <v>5</v>
      </c>
      <c r="H201">
        <v>36</v>
      </c>
      <c r="I201">
        <v>36</v>
      </c>
      <c r="J201" s="7">
        <v>38</v>
      </c>
      <c r="K201" s="24">
        <v>21</v>
      </c>
      <c r="L201" s="24">
        <v>21</v>
      </c>
      <c r="M201" s="7">
        <v>22</v>
      </c>
      <c r="N201" s="39">
        <f t="shared" ref="N201:N206" si="23">ROUND((K201+L201+M201)/3,0)</f>
        <v>21</v>
      </c>
      <c r="O201" s="40">
        <f t="shared" si="21"/>
        <v>45072</v>
      </c>
      <c r="P201" s="41">
        <f t="shared" si="22"/>
        <v>45097</v>
      </c>
      <c r="Q201" s="70" t="s">
        <v>633</v>
      </c>
      <c r="R201" s="64" t="s">
        <v>728</v>
      </c>
      <c r="S201" s="65" t="s">
        <v>57</v>
      </c>
    </row>
    <row r="202" spans="1:19">
      <c r="A202" t="s">
        <v>508</v>
      </c>
      <c r="B202" s="21">
        <v>45091</v>
      </c>
      <c r="C202" s="52" t="s">
        <v>489</v>
      </c>
      <c r="D202" s="6">
        <v>9</v>
      </c>
      <c r="H202">
        <v>34</v>
      </c>
      <c r="I202">
        <v>38</v>
      </c>
      <c r="J202" s="7">
        <v>32</v>
      </c>
      <c r="K202" s="24">
        <v>20</v>
      </c>
      <c r="L202" s="24">
        <v>22</v>
      </c>
      <c r="M202" s="7">
        <v>19</v>
      </c>
      <c r="N202" s="39">
        <f t="shared" si="23"/>
        <v>20</v>
      </c>
      <c r="O202" s="40">
        <f t="shared" si="21"/>
        <v>45072</v>
      </c>
      <c r="P202" s="41">
        <f t="shared" si="22"/>
        <v>45097</v>
      </c>
      <c r="Q202" s="70" t="s">
        <v>624</v>
      </c>
      <c r="R202" s="64" t="s">
        <v>728</v>
      </c>
      <c r="S202" s="65" t="s">
        <v>57</v>
      </c>
    </row>
    <row r="203" spans="1:19">
      <c r="A203" t="s">
        <v>509</v>
      </c>
      <c r="B203" s="21">
        <v>45091</v>
      </c>
      <c r="C203" s="52" t="s">
        <v>489</v>
      </c>
      <c r="D203" s="6">
        <v>8</v>
      </c>
      <c r="H203">
        <v>32</v>
      </c>
      <c r="I203">
        <v>30</v>
      </c>
      <c r="J203" s="7">
        <v>33</v>
      </c>
      <c r="K203" s="24">
        <v>19</v>
      </c>
      <c r="L203" s="24">
        <v>19</v>
      </c>
      <c r="M203" s="7">
        <v>20</v>
      </c>
      <c r="N203" s="39">
        <f t="shared" si="23"/>
        <v>19</v>
      </c>
      <c r="O203" s="40">
        <f t="shared" si="21"/>
        <v>45073</v>
      </c>
      <c r="P203" s="41">
        <f t="shared" si="22"/>
        <v>45098</v>
      </c>
      <c r="Q203" s="70" t="s">
        <v>633</v>
      </c>
      <c r="R203" s="64" t="s">
        <v>728</v>
      </c>
      <c r="S203" s="65" t="s">
        <v>57</v>
      </c>
    </row>
    <row r="204" spans="1:19">
      <c r="A204" t="s">
        <v>154</v>
      </c>
      <c r="B204" s="21">
        <v>45091</v>
      </c>
      <c r="C204" s="31" t="s">
        <v>103</v>
      </c>
      <c r="D204" s="6">
        <v>5</v>
      </c>
      <c r="H204">
        <v>31</v>
      </c>
      <c r="I204">
        <v>30</v>
      </c>
      <c r="J204" s="7">
        <v>34</v>
      </c>
      <c r="K204" s="24">
        <v>19</v>
      </c>
      <c r="L204" s="24">
        <v>19</v>
      </c>
      <c r="M204" s="7">
        <v>20</v>
      </c>
      <c r="N204" s="39">
        <f t="shared" si="23"/>
        <v>19</v>
      </c>
      <c r="O204" s="40">
        <f t="shared" si="21"/>
        <v>45073</v>
      </c>
      <c r="P204" s="41">
        <f t="shared" si="22"/>
        <v>45098</v>
      </c>
      <c r="Q204" s="70" t="s">
        <v>625</v>
      </c>
      <c r="R204" s="64" t="s">
        <v>728</v>
      </c>
      <c r="S204" s="65" t="s">
        <v>71</v>
      </c>
    </row>
    <row r="205" spans="1:19">
      <c r="A205" t="s">
        <v>157</v>
      </c>
      <c r="B205" s="21">
        <v>45091</v>
      </c>
      <c r="C205" s="31" t="s">
        <v>103</v>
      </c>
      <c r="D205" s="6">
        <v>3</v>
      </c>
      <c r="H205">
        <v>31</v>
      </c>
      <c r="I205">
        <v>33</v>
      </c>
      <c r="J205" s="7">
        <v>33</v>
      </c>
      <c r="K205" s="24">
        <v>19</v>
      </c>
      <c r="L205" s="24">
        <v>20</v>
      </c>
      <c r="M205" s="7">
        <v>20</v>
      </c>
      <c r="N205" s="39">
        <f t="shared" si="23"/>
        <v>20</v>
      </c>
      <c r="O205" s="40">
        <f t="shared" si="21"/>
        <v>45072</v>
      </c>
      <c r="P205" s="41">
        <f t="shared" si="22"/>
        <v>45097</v>
      </c>
      <c r="Q205" s="71" t="s">
        <v>639</v>
      </c>
      <c r="R205" s="64" t="s">
        <v>728</v>
      </c>
      <c r="S205" s="65" t="s">
        <v>71</v>
      </c>
    </row>
    <row r="206" spans="1:19">
      <c r="A206" t="s">
        <v>187</v>
      </c>
      <c r="B206" s="21">
        <v>45091</v>
      </c>
      <c r="C206" s="52" t="s">
        <v>161</v>
      </c>
      <c r="D206" s="6">
        <v>3</v>
      </c>
      <c r="H206">
        <v>24</v>
      </c>
      <c r="I206" t="s">
        <v>42</v>
      </c>
      <c r="J206" s="7">
        <v>25</v>
      </c>
      <c r="K206" s="24">
        <v>16</v>
      </c>
      <c r="L206" s="24">
        <v>11</v>
      </c>
      <c r="M206" s="7">
        <v>16</v>
      </c>
      <c r="N206" s="39">
        <f t="shared" si="23"/>
        <v>14</v>
      </c>
      <c r="O206" s="40">
        <f t="shared" si="21"/>
        <v>45078</v>
      </c>
      <c r="P206" s="41">
        <f t="shared" si="22"/>
        <v>45103</v>
      </c>
      <c r="Q206" s="70"/>
      <c r="R206" s="64" t="s">
        <v>728</v>
      </c>
      <c r="S206" s="65" t="s">
        <v>71</v>
      </c>
    </row>
    <row r="207" spans="1:19">
      <c r="A207" t="s">
        <v>194</v>
      </c>
      <c r="B207" s="21">
        <v>45091</v>
      </c>
      <c r="C207" s="52" t="s">
        <v>161</v>
      </c>
      <c r="D207" s="6">
        <v>3</v>
      </c>
      <c r="H207" t="s">
        <v>195</v>
      </c>
      <c r="I207" t="s">
        <v>30</v>
      </c>
      <c r="J207" s="7" t="s">
        <v>196</v>
      </c>
      <c r="K207" s="24">
        <v>25</v>
      </c>
      <c r="L207" s="24"/>
      <c r="N207" s="39">
        <v>25</v>
      </c>
      <c r="O207" s="40">
        <f t="shared" si="21"/>
        <v>45067</v>
      </c>
      <c r="P207" s="41">
        <f t="shared" si="22"/>
        <v>45092</v>
      </c>
      <c r="Q207" s="70" t="s">
        <v>625</v>
      </c>
      <c r="R207" s="64" t="s">
        <v>728</v>
      </c>
      <c r="S207" s="65" t="s">
        <v>71</v>
      </c>
    </row>
    <row r="208" spans="1:19">
      <c r="A208" t="s">
        <v>345</v>
      </c>
      <c r="B208" s="21">
        <v>45089</v>
      </c>
      <c r="C208" s="31" t="s">
        <v>344</v>
      </c>
      <c r="D208" s="6">
        <v>4</v>
      </c>
      <c r="E208">
        <v>0</v>
      </c>
      <c r="F208">
        <v>10</v>
      </c>
      <c r="G208" s="7">
        <v>0</v>
      </c>
      <c r="K208" s="24">
        <v>0</v>
      </c>
      <c r="L208" s="24">
        <v>1</v>
      </c>
      <c r="M208" s="7">
        <v>0</v>
      </c>
      <c r="N208" s="39">
        <f>ROUND((K208+L208+M208)/3,0)</f>
        <v>0</v>
      </c>
      <c r="O208" s="40">
        <f t="shared" si="21"/>
        <v>45090</v>
      </c>
      <c r="P208" s="41">
        <f t="shared" si="22"/>
        <v>45115</v>
      </c>
      <c r="Q208" s="70"/>
      <c r="R208" s="64" t="s">
        <v>728</v>
      </c>
      <c r="S208" s="65" t="s">
        <v>71</v>
      </c>
    </row>
    <row r="209" spans="1:19">
      <c r="A209" t="s">
        <v>375</v>
      </c>
      <c r="B209" s="21">
        <v>45092</v>
      </c>
      <c r="C209" s="31" t="s">
        <v>356</v>
      </c>
      <c r="D209" s="6">
        <v>5</v>
      </c>
      <c r="H209">
        <v>28</v>
      </c>
      <c r="I209">
        <v>24</v>
      </c>
      <c r="J209" s="7">
        <v>22</v>
      </c>
      <c r="K209" s="24">
        <v>18</v>
      </c>
      <c r="L209" s="24">
        <v>16</v>
      </c>
      <c r="M209" s="7">
        <v>15</v>
      </c>
      <c r="N209" s="39">
        <f>ROUND((K209+L209+M209)/3,0)</f>
        <v>16</v>
      </c>
      <c r="O209" s="40">
        <f t="shared" si="21"/>
        <v>45077</v>
      </c>
      <c r="P209" s="41">
        <f t="shared" si="22"/>
        <v>45102</v>
      </c>
      <c r="Q209" s="70"/>
      <c r="R209" s="64" t="s">
        <v>728</v>
      </c>
      <c r="S209" s="65" t="s">
        <v>71</v>
      </c>
    </row>
    <row r="210" spans="1:19">
      <c r="A210" t="s">
        <v>548</v>
      </c>
      <c r="B210" s="21">
        <v>45091</v>
      </c>
      <c r="C210" s="31" t="s">
        <v>529</v>
      </c>
      <c r="D210" s="6">
        <v>5</v>
      </c>
      <c r="H210" t="s">
        <v>39</v>
      </c>
      <c r="K210" s="24"/>
      <c r="L210" s="24"/>
      <c r="M210" s="7">
        <v>24</v>
      </c>
      <c r="N210" s="39">
        <v>24</v>
      </c>
      <c r="O210" s="40">
        <f t="shared" si="21"/>
        <v>45068</v>
      </c>
      <c r="P210" s="41">
        <f t="shared" si="22"/>
        <v>45093</v>
      </c>
      <c r="Q210" s="70" t="s">
        <v>633</v>
      </c>
      <c r="R210" s="64" t="s">
        <v>728</v>
      </c>
      <c r="S210" s="65" t="s">
        <v>71</v>
      </c>
    </row>
    <row r="211" spans="1:19">
      <c r="A211" t="s">
        <v>551</v>
      </c>
      <c r="B211" s="21">
        <v>45091</v>
      </c>
      <c r="C211" s="31" t="s">
        <v>529</v>
      </c>
      <c r="D211" s="6">
        <v>4</v>
      </c>
      <c r="H211">
        <v>25</v>
      </c>
      <c r="I211">
        <v>25</v>
      </c>
      <c r="J211" s="7">
        <v>27</v>
      </c>
      <c r="K211" s="24">
        <v>16</v>
      </c>
      <c r="L211" s="24">
        <v>16</v>
      </c>
      <c r="M211" s="7">
        <v>17</v>
      </c>
      <c r="N211" s="39">
        <f>ROUND((K211+L211+M211)/3,0)</f>
        <v>16</v>
      </c>
      <c r="O211" s="40">
        <f t="shared" si="21"/>
        <v>45076</v>
      </c>
      <c r="P211" s="41">
        <f t="shared" si="22"/>
        <v>45101</v>
      </c>
      <c r="Q211" s="70" t="s">
        <v>625</v>
      </c>
      <c r="R211" s="64" t="s">
        <v>728</v>
      </c>
      <c r="S211" s="65" t="s">
        <v>71</v>
      </c>
    </row>
    <row r="212" spans="1:19">
      <c r="A212" t="s">
        <v>84</v>
      </c>
      <c r="B212" s="21">
        <v>45088</v>
      </c>
      <c r="C212" s="30" t="s">
        <v>82</v>
      </c>
      <c r="D212" s="6">
        <v>4</v>
      </c>
      <c r="H212">
        <v>25</v>
      </c>
      <c r="K212" s="24">
        <v>16</v>
      </c>
      <c r="L212" s="24"/>
      <c r="N212" s="39">
        <v>16</v>
      </c>
      <c r="O212" s="40">
        <f t="shared" si="21"/>
        <v>45073</v>
      </c>
      <c r="P212" s="41">
        <f t="shared" si="22"/>
        <v>45098</v>
      </c>
      <c r="Q212" s="70"/>
      <c r="R212" s="64" t="s">
        <v>728</v>
      </c>
      <c r="S212" s="65" t="s">
        <v>67</v>
      </c>
    </row>
    <row r="213" spans="1:19">
      <c r="A213" t="s">
        <v>410</v>
      </c>
      <c r="B213" s="21">
        <v>45092</v>
      </c>
      <c r="C213" s="52" t="s">
        <v>390</v>
      </c>
      <c r="D213" s="6">
        <v>1</v>
      </c>
      <c r="E213">
        <v>0</v>
      </c>
      <c r="K213" s="24">
        <v>0</v>
      </c>
      <c r="L213" s="24"/>
      <c r="N213" s="39">
        <f>ROUND((K213+L213+M213)/3,0)</f>
        <v>0</v>
      </c>
      <c r="O213" s="40">
        <f t="shared" si="21"/>
        <v>45093</v>
      </c>
      <c r="P213" s="41">
        <f t="shared" si="22"/>
        <v>45118</v>
      </c>
      <c r="Q213" s="71" t="s">
        <v>639</v>
      </c>
      <c r="R213" s="64" t="s">
        <v>728</v>
      </c>
      <c r="S213" s="65" t="s">
        <v>67</v>
      </c>
    </row>
    <row r="214" spans="1:19">
      <c r="A214" t="s">
        <v>280</v>
      </c>
      <c r="B214" s="21">
        <v>45092</v>
      </c>
      <c r="C214" s="52" t="s">
        <v>231</v>
      </c>
      <c r="D214" s="6">
        <v>7</v>
      </c>
      <c r="H214">
        <v>30</v>
      </c>
      <c r="I214">
        <v>32</v>
      </c>
      <c r="J214" s="7">
        <v>35</v>
      </c>
      <c r="K214" s="24">
        <v>19</v>
      </c>
      <c r="L214" s="24">
        <v>19</v>
      </c>
      <c r="M214" s="7">
        <v>21</v>
      </c>
      <c r="N214" s="39">
        <f>ROUND((K214+L214+M214)/3,0)</f>
        <v>20</v>
      </c>
      <c r="O214" s="40">
        <f t="shared" si="21"/>
        <v>45073</v>
      </c>
      <c r="P214" s="41">
        <f t="shared" si="22"/>
        <v>45098</v>
      </c>
      <c r="Q214" s="70" t="s">
        <v>635</v>
      </c>
      <c r="R214" s="64" t="s">
        <v>729</v>
      </c>
      <c r="S214" s="65" t="s">
        <v>57</v>
      </c>
    </row>
    <row r="215" spans="1:19">
      <c r="A215" t="s">
        <v>291</v>
      </c>
      <c r="B215" s="21">
        <v>45092</v>
      </c>
      <c r="C215" s="52" t="s">
        <v>231</v>
      </c>
      <c r="D215" s="6">
        <v>4</v>
      </c>
      <c r="E215">
        <v>75</v>
      </c>
      <c r="F215">
        <v>75</v>
      </c>
      <c r="G215" s="7">
        <v>75</v>
      </c>
      <c r="K215" s="24">
        <v>8</v>
      </c>
      <c r="L215" s="24">
        <v>8</v>
      </c>
      <c r="M215" s="7">
        <v>8</v>
      </c>
      <c r="N215" s="39">
        <f>ROUND((K215+L215+M215)/3,0)</f>
        <v>8</v>
      </c>
      <c r="O215" s="40">
        <f t="shared" si="21"/>
        <v>45085</v>
      </c>
      <c r="P215" s="41">
        <f t="shared" si="22"/>
        <v>45110</v>
      </c>
      <c r="Q215" s="70"/>
      <c r="R215" s="64" t="s">
        <v>729</v>
      </c>
      <c r="S215" s="65" t="s">
        <v>57</v>
      </c>
    </row>
    <row r="216" spans="1:19">
      <c r="A216" t="s">
        <v>289</v>
      </c>
      <c r="B216" s="21">
        <v>45092</v>
      </c>
      <c r="C216" s="52" t="s">
        <v>231</v>
      </c>
      <c r="D216" s="6">
        <v>1</v>
      </c>
      <c r="E216">
        <v>90</v>
      </c>
      <c r="K216" s="24">
        <v>10</v>
      </c>
      <c r="L216" s="24"/>
      <c r="N216" s="39">
        <v>10</v>
      </c>
      <c r="O216" s="40">
        <f t="shared" si="21"/>
        <v>45083</v>
      </c>
      <c r="P216" s="41">
        <f t="shared" si="22"/>
        <v>45108</v>
      </c>
      <c r="Q216" s="70"/>
      <c r="R216" s="64" t="s">
        <v>730</v>
      </c>
      <c r="S216" s="65" t="s">
        <v>71</v>
      </c>
    </row>
    <row r="217" spans="1:19">
      <c r="A217" t="s">
        <v>415</v>
      </c>
      <c r="B217" s="21">
        <v>45092</v>
      </c>
      <c r="C217" s="52" t="s">
        <v>390</v>
      </c>
      <c r="D217" s="6">
        <v>2</v>
      </c>
      <c r="H217">
        <v>27</v>
      </c>
      <c r="I217">
        <v>31</v>
      </c>
      <c r="K217" s="24">
        <v>17</v>
      </c>
      <c r="L217" s="24">
        <v>19</v>
      </c>
      <c r="N217" s="39">
        <f>ROUND((K217+L217)/2,0)</f>
        <v>18</v>
      </c>
      <c r="O217" s="40">
        <f t="shared" si="21"/>
        <v>45075</v>
      </c>
      <c r="P217" s="41">
        <f t="shared" si="22"/>
        <v>45100</v>
      </c>
      <c r="Q217" s="70"/>
      <c r="R217" s="64" t="s">
        <v>730</v>
      </c>
      <c r="S217" s="65" t="s">
        <v>71</v>
      </c>
    </row>
    <row r="218" spans="1:19">
      <c r="A218" t="s">
        <v>596</v>
      </c>
      <c r="B218" s="21">
        <v>45091</v>
      </c>
      <c r="C218" s="66" t="s">
        <v>582</v>
      </c>
      <c r="D218" s="6">
        <v>6</v>
      </c>
      <c r="H218">
        <v>27</v>
      </c>
      <c r="I218">
        <v>30</v>
      </c>
      <c r="J218" s="7">
        <v>32</v>
      </c>
      <c r="K218" s="24">
        <v>17</v>
      </c>
      <c r="L218" s="24">
        <v>19</v>
      </c>
      <c r="M218" s="7">
        <v>19</v>
      </c>
      <c r="N218" s="8">
        <f t="shared" ref="N218:N241" si="24">ROUND((K218+L218+M218)/3,0)</f>
        <v>18</v>
      </c>
      <c r="O218" s="40">
        <f t="shared" si="21"/>
        <v>45074</v>
      </c>
      <c r="P218" s="41">
        <f t="shared" si="22"/>
        <v>45099</v>
      </c>
      <c r="Q218" s="70"/>
      <c r="R218" s="64" t="s">
        <v>730</v>
      </c>
      <c r="S218" s="65" t="s">
        <v>71</v>
      </c>
    </row>
    <row r="219" spans="1:19">
      <c r="A219" t="s">
        <v>598</v>
      </c>
      <c r="B219" s="21">
        <v>45091</v>
      </c>
      <c r="C219" s="66" t="s">
        <v>582</v>
      </c>
      <c r="D219" s="6">
        <v>6</v>
      </c>
      <c r="H219">
        <v>40</v>
      </c>
      <c r="I219">
        <v>42</v>
      </c>
      <c r="J219" s="7">
        <v>43</v>
      </c>
      <c r="K219" s="24">
        <v>22</v>
      </c>
      <c r="L219" s="24">
        <v>23</v>
      </c>
      <c r="M219" s="7">
        <v>23</v>
      </c>
      <c r="N219" s="8">
        <f t="shared" si="24"/>
        <v>23</v>
      </c>
      <c r="O219" s="40">
        <f t="shared" si="21"/>
        <v>45069</v>
      </c>
      <c r="P219" s="41">
        <f t="shared" si="22"/>
        <v>45094</v>
      </c>
      <c r="Q219" s="70" t="s">
        <v>635</v>
      </c>
      <c r="R219" s="64" t="s">
        <v>730</v>
      </c>
      <c r="S219" s="65" t="s">
        <v>71</v>
      </c>
    </row>
    <row r="220" spans="1:19">
      <c r="A220" t="s">
        <v>600</v>
      </c>
      <c r="B220" s="21">
        <v>45091</v>
      </c>
      <c r="C220" s="66" t="s">
        <v>582</v>
      </c>
      <c r="D220" s="6">
        <v>4</v>
      </c>
      <c r="E220">
        <v>45</v>
      </c>
      <c r="F220">
        <v>60</v>
      </c>
      <c r="G220" s="7">
        <v>45</v>
      </c>
      <c r="K220" s="24">
        <v>6</v>
      </c>
      <c r="L220" s="24">
        <v>7</v>
      </c>
      <c r="M220" s="7">
        <v>6</v>
      </c>
      <c r="N220" s="8">
        <f t="shared" si="24"/>
        <v>6</v>
      </c>
      <c r="O220" s="40">
        <f t="shared" si="21"/>
        <v>45086</v>
      </c>
      <c r="P220" s="41">
        <f t="shared" si="22"/>
        <v>45111</v>
      </c>
      <c r="Q220" s="71" t="s">
        <v>639</v>
      </c>
      <c r="R220" s="64" t="s">
        <v>730</v>
      </c>
      <c r="S220" s="65" t="s">
        <v>71</v>
      </c>
    </row>
    <row r="221" spans="1:19">
      <c r="A221" t="s">
        <v>605</v>
      </c>
      <c r="B221" s="21">
        <v>45091</v>
      </c>
      <c r="C221" s="66" t="s">
        <v>582</v>
      </c>
      <c r="D221" s="6">
        <v>4</v>
      </c>
      <c r="H221">
        <v>33</v>
      </c>
      <c r="I221">
        <v>38</v>
      </c>
      <c r="J221" s="7">
        <v>35</v>
      </c>
      <c r="K221" s="24">
        <v>20</v>
      </c>
      <c r="L221" s="24">
        <v>22</v>
      </c>
      <c r="M221" s="7">
        <v>21</v>
      </c>
      <c r="N221" s="8">
        <f t="shared" si="24"/>
        <v>21</v>
      </c>
      <c r="O221" s="40">
        <f t="shared" si="21"/>
        <v>45071</v>
      </c>
      <c r="P221" s="41">
        <f t="shared" si="22"/>
        <v>45096</v>
      </c>
      <c r="Q221" s="71" t="s">
        <v>639</v>
      </c>
      <c r="R221" s="64" t="s">
        <v>730</v>
      </c>
      <c r="S221" s="65" t="s">
        <v>67</v>
      </c>
    </row>
    <row r="222" spans="1:19">
      <c r="A222" t="s">
        <v>115</v>
      </c>
      <c r="B222" s="21">
        <v>45091</v>
      </c>
      <c r="C222" s="31" t="s">
        <v>103</v>
      </c>
      <c r="D222" s="6">
        <v>5</v>
      </c>
      <c r="H222">
        <v>30</v>
      </c>
      <c r="I222">
        <v>33</v>
      </c>
      <c r="J222" s="7">
        <v>33</v>
      </c>
      <c r="K222" s="24">
        <v>19</v>
      </c>
      <c r="L222" s="24">
        <v>20</v>
      </c>
      <c r="M222" s="7">
        <v>20</v>
      </c>
      <c r="N222" s="39">
        <f t="shared" si="24"/>
        <v>20</v>
      </c>
      <c r="O222" s="40">
        <f t="shared" si="21"/>
        <v>45072</v>
      </c>
      <c r="P222" s="41">
        <f t="shared" si="22"/>
        <v>45097</v>
      </c>
      <c r="Q222" s="70" t="s">
        <v>631</v>
      </c>
      <c r="R222" s="64" t="s">
        <v>731</v>
      </c>
      <c r="S222" s="65" t="s">
        <v>57</v>
      </c>
    </row>
    <row r="223" spans="1:19">
      <c r="A223" t="s">
        <v>164</v>
      </c>
      <c r="B223" s="21">
        <v>45091</v>
      </c>
      <c r="C223" s="52" t="s">
        <v>161</v>
      </c>
      <c r="D223" s="6">
        <v>5</v>
      </c>
      <c r="H223">
        <v>41</v>
      </c>
      <c r="I223">
        <v>37</v>
      </c>
      <c r="J223" s="7">
        <v>42</v>
      </c>
      <c r="K223" s="24">
        <v>23</v>
      </c>
      <c r="L223" s="24">
        <v>22</v>
      </c>
      <c r="M223" s="7">
        <v>23</v>
      </c>
      <c r="N223" s="39">
        <f t="shared" si="24"/>
        <v>23</v>
      </c>
      <c r="O223" s="40">
        <f t="shared" si="21"/>
        <v>45069</v>
      </c>
      <c r="P223" s="41">
        <f t="shared" si="22"/>
        <v>45094</v>
      </c>
      <c r="Q223" s="70" t="s">
        <v>625</v>
      </c>
      <c r="R223" s="64" t="s">
        <v>731</v>
      </c>
      <c r="S223" s="65" t="s">
        <v>57</v>
      </c>
    </row>
    <row r="224" spans="1:19">
      <c r="A224" t="s">
        <v>170</v>
      </c>
      <c r="B224" s="21">
        <v>45091</v>
      </c>
      <c r="C224" s="52" t="s">
        <v>161</v>
      </c>
      <c r="D224" s="6">
        <v>5</v>
      </c>
      <c r="H224">
        <v>30</v>
      </c>
      <c r="I224">
        <v>32</v>
      </c>
      <c r="J224" s="7">
        <v>31</v>
      </c>
      <c r="K224" s="24">
        <v>19</v>
      </c>
      <c r="L224" s="24">
        <v>19</v>
      </c>
      <c r="M224" s="7">
        <v>19</v>
      </c>
      <c r="N224" s="39">
        <f t="shared" si="24"/>
        <v>19</v>
      </c>
      <c r="O224" s="40">
        <f t="shared" si="21"/>
        <v>45073</v>
      </c>
      <c r="P224" s="41">
        <f t="shared" si="22"/>
        <v>45098</v>
      </c>
      <c r="Q224" s="70" t="s">
        <v>624</v>
      </c>
      <c r="R224" s="64" t="s">
        <v>731</v>
      </c>
      <c r="S224" s="65" t="s">
        <v>57</v>
      </c>
    </row>
    <row r="225" spans="1:19">
      <c r="A225" t="s">
        <v>172</v>
      </c>
      <c r="B225" s="21">
        <v>45091</v>
      </c>
      <c r="C225" s="52" t="s">
        <v>161</v>
      </c>
      <c r="D225" s="6">
        <v>3</v>
      </c>
      <c r="H225">
        <v>32</v>
      </c>
      <c r="I225">
        <v>32</v>
      </c>
      <c r="J225" s="7">
        <v>31</v>
      </c>
      <c r="K225" s="24">
        <v>19</v>
      </c>
      <c r="L225" s="24">
        <v>19</v>
      </c>
      <c r="M225" s="7">
        <v>19</v>
      </c>
      <c r="N225" s="39">
        <f t="shared" si="24"/>
        <v>19</v>
      </c>
      <c r="O225" s="40">
        <f t="shared" si="21"/>
        <v>45073</v>
      </c>
      <c r="P225" s="41">
        <f t="shared" si="22"/>
        <v>45098</v>
      </c>
      <c r="Q225" s="70" t="s">
        <v>625</v>
      </c>
      <c r="R225" s="64" t="s">
        <v>731</v>
      </c>
      <c r="S225" s="65" t="s">
        <v>57</v>
      </c>
    </row>
    <row r="226" spans="1:19">
      <c r="A226" t="s">
        <v>174</v>
      </c>
      <c r="B226" s="21">
        <v>45091</v>
      </c>
      <c r="C226" s="52" t="s">
        <v>161</v>
      </c>
      <c r="D226" s="6">
        <v>6</v>
      </c>
      <c r="H226">
        <v>36</v>
      </c>
      <c r="I226">
        <v>34</v>
      </c>
      <c r="J226" s="7">
        <v>37</v>
      </c>
      <c r="K226" s="24">
        <v>21</v>
      </c>
      <c r="L226" s="24">
        <v>20</v>
      </c>
      <c r="M226" s="7">
        <v>22</v>
      </c>
      <c r="N226" s="39">
        <f t="shared" si="24"/>
        <v>21</v>
      </c>
      <c r="O226" s="40">
        <f t="shared" si="21"/>
        <v>45071</v>
      </c>
      <c r="P226" s="41">
        <f t="shared" si="22"/>
        <v>45096</v>
      </c>
      <c r="Q226" s="70" t="s">
        <v>631</v>
      </c>
      <c r="R226" s="64" t="s">
        <v>731</v>
      </c>
      <c r="S226" s="65" t="s">
        <v>57</v>
      </c>
    </row>
    <row r="227" spans="1:19">
      <c r="A227" t="s">
        <v>177</v>
      </c>
      <c r="B227" s="21">
        <v>45091</v>
      </c>
      <c r="C227" s="52" t="s">
        <v>161</v>
      </c>
      <c r="D227" s="6">
        <v>4</v>
      </c>
      <c r="E227">
        <v>90</v>
      </c>
      <c r="F227">
        <v>90</v>
      </c>
      <c r="G227" s="7">
        <v>90</v>
      </c>
      <c r="K227" s="24">
        <v>10</v>
      </c>
      <c r="L227" s="24">
        <v>10</v>
      </c>
      <c r="M227" s="7">
        <v>10</v>
      </c>
      <c r="N227" s="39">
        <f t="shared" si="24"/>
        <v>10</v>
      </c>
      <c r="O227" s="40">
        <f t="shared" si="21"/>
        <v>45082</v>
      </c>
      <c r="P227" s="41">
        <f t="shared" si="22"/>
        <v>45107</v>
      </c>
      <c r="Q227" s="70"/>
      <c r="R227" s="64" t="s">
        <v>731</v>
      </c>
      <c r="S227" s="65" t="s">
        <v>57</v>
      </c>
    </row>
    <row r="228" spans="1:19">
      <c r="A228" t="s">
        <v>185</v>
      </c>
      <c r="B228" s="21">
        <v>45091</v>
      </c>
      <c r="C228" s="52" t="s">
        <v>161</v>
      </c>
      <c r="D228" s="6">
        <v>3</v>
      </c>
      <c r="H228">
        <v>36</v>
      </c>
      <c r="I228">
        <v>36</v>
      </c>
      <c r="J228" s="7">
        <v>37</v>
      </c>
      <c r="K228" s="24">
        <v>21</v>
      </c>
      <c r="L228" s="24">
        <v>21</v>
      </c>
      <c r="M228" s="7">
        <v>22</v>
      </c>
      <c r="N228" s="39">
        <f t="shared" si="24"/>
        <v>21</v>
      </c>
      <c r="O228" s="40">
        <f t="shared" si="21"/>
        <v>45071</v>
      </c>
      <c r="P228" s="41">
        <f t="shared" si="22"/>
        <v>45096</v>
      </c>
      <c r="Q228" s="70" t="s">
        <v>625</v>
      </c>
      <c r="R228" s="64" t="s">
        <v>731</v>
      </c>
      <c r="S228" s="65" t="s">
        <v>57</v>
      </c>
    </row>
    <row r="229" spans="1:19">
      <c r="A229" t="s">
        <v>190</v>
      </c>
      <c r="B229" s="21">
        <v>45091</v>
      </c>
      <c r="C229" s="52" t="s">
        <v>161</v>
      </c>
      <c r="D229" s="6">
        <v>5</v>
      </c>
      <c r="H229">
        <v>29</v>
      </c>
      <c r="I229">
        <v>33</v>
      </c>
      <c r="J229" s="7">
        <v>35</v>
      </c>
      <c r="K229" s="24">
        <v>18</v>
      </c>
      <c r="L229" s="24">
        <v>20</v>
      </c>
      <c r="M229" s="7">
        <v>21</v>
      </c>
      <c r="N229" s="39">
        <f t="shared" si="24"/>
        <v>20</v>
      </c>
      <c r="O229" s="40">
        <f t="shared" si="21"/>
        <v>45072</v>
      </c>
      <c r="P229" s="41">
        <f t="shared" si="22"/>
        <v>45097</v>
      </c>
      <c r="Q229" s="70" t="s">
        <v>631</v>
      </c>
      <c r="R229" s="64" t="s">
        <v>731</v>
      </c>
      <c r="S229" s="65" t="s">
        <v>57</v>
      </c>
    </row>
    <row r="230" spans="1:19">
      <c r="A230" t="s">
        <v>199</v>
      </c>
      <c r="B230" s="21">
        <v>45091</v>
      </c>
      <c r="C230" s="52" t="s">
        <v>161</v>
      </c>
      <c r="D230" s="6">
        <v>5</v>
      </c>
      <c r="H230">
        <v>35</v>
      </c>
      <c r="I230">
        <v>34</v>
      </c>
      <c r="J230" s="7">
        <v>34</v>
      </c>
      <c r="K230" s="24">
        <v>21</v>
      </c>
      <c r="L230" s="24">
        <v>20</v>
      </c>
      <c r="M230" s="7">
        <v>20</v>
      </c>
      <c r="N230" s="39">
        <f t="shared" si="24"/>
        <v>20</v>
      </c>
      <c r="O230" s="40">
        <f t="shared" si="21"/>
        <v>45072</v>
      </c>
      <c r="P230" s="41">
        <f t="shared" si="22"/>
        <v>45097</v>
      </c>
      <c r="Q230" s="70" t="s">
        <v>624</v>
      </c>
      <c r="R230" s="64" t="s">
        <v>731</v>
      </c>
      <c r="S230" s="65" t="s">
        <v>57</v>
      </c>
    </row>
    <row r="231" spans="1:19">
      <c r="A231" t="s">
        <v>221</v>
      </c>
      <c r="B231" s="21">
        <v>45088</v>
      </c>
      <c r="C231" s="31" t="s">
        <v>222</v>
      </c>
      <c r="D231" s="6">
        <v>5</v>
      </c>
      <c r="H231">
        <v>20</v>
      </c>
      <c r="I231">
        <v>18</v>
      </c>
      <c r="J231" s="7">
        <v>25</v>
      </c>
      <c r="K231" s="24">
        <v>14</v>
      </c>
      <c r="L231" s="24">
        <v>14</v>
      </c>
      <c r="M231" s="7">
        <v>16</v>
      </c>
      <c r="N231" s="39">
        <f t="shared" si="24"/>
        <v>15</v>
      </c>
      <c r="O231" s="40">
        <f t="shared" si="21"/>
        <v>45074</v>
      </c>
      <c r="P231" s="41">
        <f t="shared" si="22"/>
        <v>45099</v>
      </c>
      <c r="Q231" s="70"/>
      <c r="R231" s="64" t="s">
        <v>731</v>
      </c>
      <c r="S231" s="65" t="s">
        <v>57</v>
      </c>
    </row>
    <row r="232" spans="1:19">
      <c r="A232" t="s">
        <v>228</v>
      </c>
      <c r="B232" s="21">
        <v>45088</v>
      </c>
      <c r="C232" s="31" t="s">
        <v>222</v>
      </c>
      <c r="D232" s="6">
        <v>6</v>
      </c>
      <c r="H232">
        <v>29</v>
      </c>
      <c r="I232">
        <v>32</v>
      </c>
      <c r="J232" s="7">
        <v>34</v>
      </c>
      <c r="K232" s="24">
        <v>18</v>
      </c>
      <c r="L232" s="24">
        <v>19</v>
      </c>
      <c r="M232" s="7">
        <v>20</v>
      </c>
      <c r="N232" s="39">
        <f t="shared" si="24"/>
        <v>19</v>
      </c>
      <c r="O232" s="40">
        <f t="shared" si="21"/>
        <v>45070</v>
      </c>
      <c r="P232" s="41">
        <f t="shared" si="22"/>
        <v>45095</v>
      </c>
      <c r="Q232" s="70"/>
      <c r="R232" s="64" t="s">
        <v>731</v>
      </c>
      <c r="S232" s="65" t="s">
        <v>57</v>
      </c>
    </row>
    <row r="233" spans="1:19">
      <c r="A233" t="s">
        <v>246</v>
      </c>
      <c r="B233" s="21">
        <v>45092</v>
      </c>
      <c r="C233" s="52" t="s">
        <v>231</v>
      </c>
      <c r="D233" s="6">
        <v>3</v>
      </c>
      <c r="H233">
        <v>27</v>
      </c>
      <c r="I233">
        <v>29</v>
      </c>
      <c r="J233" s="7">
        <v>27</v>
      </c>
      <c r="K233" s="24">
        <v>17</v>
      </c>
      <c r="L233" s="24">
        <v>18</v>
      </c>
      <c r="M233" s="7">
        <v>17</v>
      </c>
      <c r="N233" s="39">
        <f t="shared" si="24"/>
        <v>17</v>
      </c>
      <c r="O233" s="40">
        <f t="shared" si="21"/>
        <v>45076</v>
      </c>
      <c r="P233" s="41">
        <f t="shared" si="22"/>
        <v>45101</v>
      </c>
      <c r="Q233" s="70"/>
      <c r="R233" s="64" t="s">
        <v>731</v>
      </c>
      <c r="S233" s="65" t="s">
        <v>57</v>
      </c>
    </row>
    <row r="234" spans="1:19">
      <c r="A234" t="s">
        <v>258</v>
      </c>
      <c r="B234" s="21">
        <v>45092</v>
      </c>
      <c r="C234" s="52" t="s">
        <v>231</v>
      </c>
      <c r="D234" s="6">
        <v>3</v>
      </c>
      <c r="H234">
        <v>34</v>
      </c>
      <c r="I234">
        <v>33</v>
      </c>
      <c r="J234" s="7">
        <v>30</v>
      </c>
      <c r="K234" s="24">
        <v>20</v>
      </c>
      <c r="L234" s="24">
        <v>20</v>
      </c>
      <c r="M234" s="7">
        <v>19</v>
      </c>
      <c r="N234" s="39">
        <f t="shared" si="24"/>
        <v>20</v>
      </c>
      <c r="O234" s="40">
        <f t="shared" si="21"/>
        <v>45073</v>
      </c>
      <c r="P234" s="41">
        <f t="shared" si="22"/>
        <v>45098</v>
      </c>
      <c r="Q234" s="70"/>
      <c r="R234" s="64" t="s">
        <v>731</v>
      </c>
      <c r="S234" s="65" t="s">
        <v>57</v>
      </c>
    </row>
    <row r="235" spans="1:19">
      <c r="A235" t="s">
        <v>266</v>
      </c>
      <c r="B235" s="21">
        <v>45092</v>
      </c>
      <c r="C235" s="52" t="s">
        <v>231</v>
      </c>
      <c r="D235" s="6">
        <v>3</v>
      </c>
      <c r="H235">
        <v>33</v>
      </c>
      <c r="I235">
        <v>35</v>
      </c>
      <c r="J235" s="7">
        <v>25</v>
      </c>
      <c r="K235" s="24">
        <v>20</v>
      </c>
      <c r="L235" s="24">
        <v>21</v>
      </c>
      <c r="M235" s="7">
        <v>16</v>
      </c>
      <c r="N235" s="39">
        <f t="shared" si="24"/>
        <v>19</v>
      </c>
      <c r="O235" s="40">
        <f t="shared" si="21"/>
        <v>45074</v>
      </c>
      <c r="P235" s="41">
        <f t="shared" si="22"/>
        <v>45099</v>
      </c>
      <c r="Q235" s="70"/>
      <c r="R235" s="64" t="s">
        <v>731</v>
      </c>
      <c r="S235" s="65" t="s">
        <v>57</v>
      </c>
    </row>
    <row r="236" spans="1:19">
      <c r="A236" t="s">
        <v>270</v>
      </c>
      <c r="B236" s="21">
        <v>45092</v>
      </c>
      <c r="C236" s="52" t="s">
        <v>231</v>
      </c>
      <c r="D236" s="6">
        <v>5</v>
      </c>
      <c r="H236">
        <v>32</v>
      </c>
      <c r="I236">
        <v>35</v>
      </c>
      <c r="J236" s="7">
        <v>35</v>
      </c>
      <c r="K236" s="24">
        <v>19</v>
      </c>
      <c r="L236" s="24">
        <v>21</v>
      </c>
      <c r="M236" s="7">
        <v>21</v>
      </c>
      <c r="N236" s="39">
        <f t="shared" si="24"/>
        <v>20</v>
      </c>
      <c r="O236" s="40">
        <f t="shared" si="21"/>
        <v>45073</v>
      </c>
      <c r="P236" s="41">
        <f t="shared" si="22"/>
        <v>45098</v>
      </c>
      <c r="Q236" s="70" t="s">
        <v>633</v>
      </c>
      <c r="R236" s="64" t="s">
        <v>731</v>
      </c>
      <c r="S236" s="65" t="s">
        <v>57</v>
      </c>
    </row>
    <row r="237" spans="1:19">
      <c r="A237" t="s">
        <v>273</v>
      </c>
      <c r="B237" s="21">
        <v>45092</v>
      </c>
      <c r="C237" s="52" t="s">
        <v>231</v>
      </c>
      <c r="D237" s="6">
        <v>8</v>
      </c>
      <c r="H237">
        <v>30</v>
      </c>
      <c r="I237">
        <v>34</v>
      </c>
      <c r="J237" s="7">
        <v>36</v>
      </c>
      <c r="K237" s="24">
        <v>19</v>
      </c>
      <c r="L237" s="24">
        <v>20</v>
      </c>
      <c r="M237" s="7">
        <v>21</v>
      </c>
      <c r="N237" s="39">
        <f t="shared" si="24"/>
        <v>20</v>
      </c>
      <c r="O237" s="40">
        <f t="shared" si="21"/>
        <v>45073</v>
      </c>
      <c r="P237" s="41">
        <f t="shared" si="22"/>
        <v>45098</v>
      </c>
      <c r="Q237" s="70" t="s">
        <v>649</v>
      </c>
      <c r="R237" s="64" t="s">
        <v>731</v>
      </c>
      <c r="S237" s="65" t="s">
        <v>57</v>
      </c>
    </row>
    <row r="238" spans="1:19">
      <c r="A238" t="s">
        <v>275</v>
      </c>
      <c r="B238" s="21">
        <v>45092</v>
      </c>
      <c r="C238" s="52" t="s">
        <v>231</v>
      </c>
      <c r="D238" s="6">
        <v>4</v>
      </c>
      <c r="H238">
        <v>37</v>
      </c>
      <c r="I238">
        <v>35</v>
      </c>
      <c r="J238" s="7">
        <v>37</v>
      </c>
      <c r="K238" s="24">
        <v>22</v>
      </c>
      <c r="L238" s="24">
        <v>21</v>
      </c>
      <c r="M238" s="7">
        <v>22</v>
      </c>
      <c r="N238" s="39">
        <f t="shared" si="24"/>
        <v>22</v>
      </c>
      <c r="O238" s="40">
        <f t="shared" si="21"/>
        <v>45071</v>
      </c>
      <c r="P238" s="41">
        <f t="shared" si="22"/>
        <v>45096</v>
      </c>
      <c r="Q238" s="70" t="s">
        <v>624</v>
      </c>
      <c r="R238" s="64" t="s">
        <v>731</v>
      </c>
      <c r="S238" s="65" t="s">
        <v>57</v>
      </c>
    </row>
    <row r="239" spans="1:19">
      <c r="A239" t="s">
        <v>276</v>
      </c>
      <c r="B239" s="21">
        <v>45092</v>
      </c>
      <c r="C239" s="52" t="s">
        <v>231</v>
      </c>
      <c r="D239" s="6">
        <v>5</v>
      </c>
      <c r="H239">
        <v>33</v>
      </c>
      <c r="I239">
        <v>35</v>
      </c>
      <c r="J239" s="7">
        <v>37</v>
      </c>
      <c r="K239" s="24">
        <v>20</v>
      </c>
      <c r="L239" s="24">
        <v>21</v>
      </c>
      <c r="M239" s="7">
        <v>22</v>
      </c>
      <c r="N239" s="39">
        <f t="shared" si="24"/>
        <v>21</v>
      </c>
      <c r="O239" s="40">
        <f t="shared" si="21"/>
        <v>45072</v>
      </c>
      <c r="P239" s="41">
        <f t="shared" si="22"/>
        <v>45097</v>
      </c>
      <c r="Q239" s="70" t="s">
        <v>624</v>
      </c>
      <c r="R239" s="64" t="s">
        <v>731</v>
      </c>
      <c r="S239" s="65" t="s">
        <v>57</v>
      </c>
    </row>
    <row r="240" spans="1:19">
      <c r="A240" t="s">
        <v>277</v>
      </c>
      <c r="B240" s="21">
        <v>45092</v>
      </c>
      <c r="C240" s="52" t="s">
        <v>231</v>
      </c>
      <c r="D240" s="6">
        <v>5</v>
      </c>
      <c r="H240">
        <v>30</v>
      </c>
      <c r="I240">
        <v>32</v>
      </c>
      <c r="J240" s="7">
        <v>35</v>
      </c>
      <c r="K240" s="24">
        <v>19</v>
      </c>
      <c r="L240" s="24">
        <v>12</v>
      </c>
      <c r="M240" s="7">
        <v>21</v>
      </c>
      <c r="N240" s="39">
        <f t="shared" si="24"/>
        <v>17</v>
      </c>
      <c r="O240" s="40">
        <f t="shared" si="21"/>
        <v>45076</v>
      </c>
      <c r="P240" s="41">
        <f t="shared" si="22"/>
        <v>45101</v>
      </c>
      <c r="Q240" s="70" t="s">
        <v>633</v>
      </c>
      <c r="R240" s="64" t="s">
        <v>731</v>
      </c>
      <c r="S240" s="65" t="s">
        <v>57</v>
      </c>
    </row>
    <row r="241" spans="1:19">
      <c r="A241" t="s">
        <v>292</v>
      </c>
      <c r="B241" s="21">
        <v>45092</v>
      </c>
      <c r="C241" s="52" t="s">
        <v>231</v>
      </c>
      <c r="D241" s="6">
        <v>3</v>
      </c>
      <c r="H241">
        <v>30</v>
      </c>
      <c r="I241">
        <v>32</v>
      </c>
      <c r="J241" s="7">
        <v>31</v>
      </c>
      <c r="K241" s="24">
        <v>19</v>
      </c>
      <c r="L241" s="24">
        <v>19</v>
      </c>
      <c r="M241" s="7">
        <v>19</v>
      </c>
      <c r="N241" s="39">
        <f t="shared" si="24"/>
        <v>19</v>
      </c>
      <c r="O241" s="40">
        <f t="shared" si="21"/>
        <v>45074</v>
      </c>
      <c r="P241" s="41">
        <f t="shared" si="22"/>
        <v>45099</v>
      </c>
      <c r="Q241" s="70" t="s">
        <v>631</v>
      </c>
      <c r="R241" s="64" t="s">
        <v>731</v>
      </c>
      <c r="S241" s="65" t="s">
        <v>57</v>
      </c>
    </row>
    <row r="242" spans="1:19">
      <c r="A242" t="s">
        <v>295</v>
      </c>
      <c r="B242" s="21">
        <v>45092</v>
      </c>
      <c r="C242" s="52" t="s">
        <v>231</v>
      </c>
      <c r="D242" s="6">
        <v>5</v>
      </c>
      <c r="H242" t="s">
        <v>140</v>
      </c>
      <c r="K242" s="24">
        <v>25</v>
      </c>
      <c r="L242" s="24"/>
      <c r="N242" s="39">
        <v>25</v>
      </c>
      <c r="O242" s="40">
        <f t="shared" si="21"/>
        <v>45068</v>
      </c>
      <c r="P242" s="41">
        <f t="shared" si="22"/>
        <v>45093</v>
      </c>
      <c r="Q242" s="70" t="s">
        <v>633</v>
      </c>
      <c r="R242" s="64" t="s">
        <v>731</v>
      </c>
      <c r="S242" s="65" t="s">
        <v>57</v>
      </c>
    </row>
    <row r="243" spans="1:19">
      <c r="A243" t="s">
        <v>362</v>
      </c>
      <c r="B243" s="21">
        <v>45092</v>
      </c>
      <c r="C243" s="31" t="s">
        <v>356</v>
      </c>
      <c r="D243" s="6">
        <v>2</v>
      </c>
      <c r="H243">
        <v>20</v>
      </c>
      <c r="I243">
        <v>22</v>
      </c>
      <c r="K243" s="24">
        <v>14</v>
      </c>
      <c r="L243" s="24">
        <v>15</v>
      </c>
      <c r="N243" s="39">
        <f>ROUND((K243+L243)/2,0)</f>
        <v>15</v>
      </c>
      <c r="O243" s="40">
        <f t="shared" si="21"/>
        <v>45078</v>
      </c>
      <c r="P243" s="41">
        <f t="shared" si="22"/>
        <v>45103</v>
      </c>
      <c r="Q243" s="70"/>
      <c r="R243" s="64" t="s">
        <v>731</v>
      </c>
      <c r="S243" s="65" t="s">
        <v>57</v>
      </c>
    </row>
    <row r="244" spans="1:19">
      <c r="A244" t="s">
        <v>378</v>
      </c>
      <c r="B244" s="21">
        <v>45092</v>
      </c>
      <c r="C244" s="31" t="s">
        <v>356</v>
      </c>
      <c r="D244" s="6">
        <v>5</v>
      </c>
      <c r="H244" s="24">
        <v>38</v>
      </c>
      <c r="I244">
        <v>40</v>
      </c>
      <c r="J244" s="7">
        <v>40</v>
      </c>
      <c r="K244" s="24">
        <v>22</v>
      </c>
      <c r="L244" s="24">
        <v>22</v>
      </c>
      <c r="M244" s="7">
        <v>22</v>
      </c>
      <c r="N244" s="39">
        <f>ROUND((K244+L244+M244)/3,0)</f>
        <v>22</v>
      </c>
      <c r="O244" s="40">
        <f t="shared" si="21"/>
        <v>45071</v>
      </c>
      <c r="P244" s="41">
        <f t="shared" si="22"/>
        <v>45096</v>
      </c>
      <c r="Q244" s="70" t="s">
        <v>631</v>
      </c>
      <c r="R244" s="64" t="s">
        <v>731</v>
      </c>
      <c r="S244" s="65" t="s">
        <v>57</v>
      </c>
    </row>
    <row r="245" spans="1:19">
      <c r="A245" t="s">
        <v>389</v>
      </c>
      <c r="B245" s="21">
        <v>45092</v>
      </c>
      <c r="C245" s="52" t="s">
        <v>390</v>
      </c>
      <c r="D245" s="6">
        <v>3</v>
      </c>
      <c r="H245" t="s">
        <v>39</v>
      </c>
      <c r="K245" s="24">
        <v>24</v>
      </c>
      <c r="L245" s="24"/>
      <c r="N245" s="39">
        <v>24</v>
      </c>
      <c r="O245" s="40">
        <f t="shared" si="21"/>
        <v>45069</v>
      </c>
      <c r="P245" s="41">
        <f t="shared" si="22"/>
        <v>45094</v>
      </c>
      <c r="Q245" s="70" t="s">
        <v>631</v>
      </c>
      <c r="R245" s="64" t="s">
        <v>731</v>
      </c>
      <c r="S245" s="65" t="s">
        <v>57</v>
      </c>
    </row>
    <row r="246" spans="1:19">
      <c r="A246" t="s">
        <v>400</v>
      </c>
      <c r="B246" s="21">
        <v>45092</v>
      </c>
      <c r="C246" s="52" t="s">
        <v>390</v>
      </c>
      <c r="D246" s="6">
        <v>3</v>
      </c>
      <c r="E246">
        <v>90</v>
      </c>
      <c r="F246">
        <v>90</v>
      </c>
      <c r="G246" s="7">
        <v>90</v>
      </c>
      <c r="K246" s="24">
        <v>10</v>
      </c>
      <c r="L246" s="24">
        <v>10</v>
      </c>
      <c r="M246" s="7">
        <v>10</v>
      </c>
      <c r="N246" s="39">
        <f>ROUND((K246+L246+M246)/3,0)</f>
        <v>10</v>
      </c>
      <c r="O246" s="40">
        <f t="shared" si="21"/>
        <v>45083</v>
      </c>
      <c r="P246" s="41">
        <f t="shared" si="22"/>
        <v>45108</v>
      </c>
      <c r="Q246" s="70"/>
      <c r="R246" s="64" t="s">
        <v>731</v>
      </c>
      <c r="S246" s="65" t="s">
        <v>57</v>
      </c>
    </row>
    <row r="247" spans="1:19">
      <c r="A247" t="s">
        <v>401</v>
      </c>
      <c r="B247" s="21">
        <v>45092</v>
      </c>
      <c r="C247" s="52" t="s">
        <v>390</v>
      </c>
      <c r="D247" s="6">
        <v>2</v>
      </c>
      <c r="H247">
        <v>36</v>
      </c>
      <c r="I247">
        <v>36</v>
      </c>
      <c r="K247" s="24">
        <v>21</v>
      </c>
      <c r="L247" s="24">
        <v>21</v>
      </c>
      <c r="N247" s="39">
        <f>ROUND((K247+L247)/2,0)</f>
        <v>21</v>
      </c>
      <c r="O247" s="40">
        <f t="shared" si="21"/>
        <v>45072</v>
      </c>
      <c r="P247" s="41">
        <f t="shared" si="22"/>
        <v>45097</v>
      </c>
      <c r="Q247" s="70" t="s">
        <v>631</v>
      </c>
      <c r="R247" s="64" t="s">
        <v>731</v>
      </c>
      <c r="S247" s="65" t="s">
        <v>57</v>
      </c>
    </row>
    <row r="248" spans="1:19">
      <c r="A248" t="s">
        <v>402</v>
      </c>
      <c r="B248" s="21">
        <v>45092</v>
      </c>
      <c r="C248" s="52" t="s">
        <v>390</v>
      </c>
      <c r="D248" s="6">
        <v>4</v>
      </c>
      <c r="H248">
        <v>32</v>
      </c>
      <c r="I248">
        <v>35</v>
      </c>
      <c r="J248" s="7">
        <v>36</v>
      </c>
      <c r="K248" s="24">
        <v>19</v>
      </c>
      <c r="L248" s="24">
        <v>21</v>
      </c>
      <c r="M248" s="7">
        <v>21</v>
      </c>
      <c r="N248" s="39">
        <f>ROUND((K248+L248+M248)/3,0)</f>
        <v>20</v>
      </c>
      <c r="O248" s="40">
        <f t="shared" si="21"/>
        <v>45073</v>
      </c>
      <c r="P248" s="41">
        <f t="shared" si="22"/>
        <v>45098</v>
      </c>
      <c r="Q248" s="70" t="s">
        <v>624</v>
      </c>
      <c r="R248" s="64" t="s">
        <v>731</v>
      </c>
      <c r="S248" s="65" t="s">
        <v>57</v>
      </c>
    </row>
    <row r="249" spans="1:19">
      <c r="A249" t="s">
        <v>418</v>
      </c>
      <c r="B249" s="21">
        <v>45092</v>
      </c>
      <c r="C249" s="52" t="s">
        <v>390</v>
      </c>
      <c r="D249" s="6">
        <v>2</v>
      </c>
      <c r="H249">
        <v>28</v>
      </c>
      <c r="I249">
        <v>29</v>
      </c>
      <c r="K249" s="24">
        <v>18</v>
      </c>
      <c r="L249" s="24">
        <v>18</v>
      </c>
      <c r="N249" s="39">
        <f>ROUND((K249+L249)/2,0)</f>
        <v>18</v>
      </c>
      <c r="O249" s="40">
        <f t="shared" si="21"/>
        <v>45075</v>
      </c>
      <c r="P249" s="41">
        <f t="shared" si="22"/>
        <v>45100</v>
      </c>
      <c r="Q249" s="70"/>
      <c r="R249" s="64" t="s">
        <v>731</v>
      </c>
      <c r="S249" s="65" t="s">
        <v>57</v>
      </c>
    </row>
    <row r="250" spans="1:19">
      <c r="A250" t="s">
        <v>504</v>
      </c>
      <c r="B250" s="21">
        <v>45091</v>
      </c>
      <c r="C250" s="52" t="s">
        <v>489</v>
      </c>
      <c r="D250" s="6">
        <v>5</v>
      </c>
      <c r="H250">
        <v>24</v>
      </c>
      <c r="I250">
        <v>25</v>
      </c>
      <c r="J250" s="7">
        <v>28</v>
      </c>
      <c r="K250" s="24">
        <v>16</v>
      </c>
      <c r="L250" s="24">
        <v>16</v>
      </c>
      <c r="M250" s="7">
        <v>18</v>
      </c>
      <c r="N250" s="39">
        <f t="shared" ref="N250:N257" si="25">ROUND((K250+L250+M250)/3,0)</f>
        <v>17</v>
      </c>
      <c r="O250" s="40">
        <f t="shared" si="21"/>
        <v>45075</v>
      </c>
      <c r="P250" s="41">
        <f t="shared" si="22"/>
        <v>45100</v>
      </c>
      <c r="Q250" s="70" t="s">
        <v>625</v>
      </c>
      <c r="R250" s="64" t="s">
        <v>731</v>
      </c>
      <c r="S250" s="65" t="s">
        <v>57</v>
      </c>
    </row>
    <row r="251" spans="1:19">
      <c r="A251" t="s">
        <v>505</v>
      </c>
      <c r="B251" s="21">
        <v>45091</v>
      </c>
      <c r="C251" s="52" t="s">
        <v>489</v>
      </c>
      <c r="D251" s="6">
        <v>2</v>
      </c>
      <c r="E251">
        <v>0</v>
      </c>
      <c r="F251">
        <v>0</v>
      </c>
      <c r="K251" s="24"/>
      <c r="L251" s="24">
        <v>0</v>
      </c>
      <c r="M251" s="7">
        <v>0</v>
      </c>
      <c r="N251" s="39">
        <f t="shared" si="25"/>
        <v>0</v>
      </c>
      <c r="O251" s="40">
        <f t="shared" si="21"/>
        <v>45092</v>
      </c>
      <c r="P251" s="41">
        <f t="shared" si="22"/>
        <v>45117</v>
      </c>
      <c r="Q251" s="70"/>
      <c r="R251" s="64" t="s">
        <v>731</v>
      </c>
      <c r="S251" s="65" t="s">
        <v>57</v>
      </c>
    </row>
    <row r="252" spans="1:19">
      <c r="A252" t="s">
        <v>561</v>
      </c>
      <c r="B252" s="21">
        <v>45088</v>
      </c>
      <c r="C252" s="31" t="s">
        <v>555</v>
      </c>
      <c r="D252" s="6">
        <v>4</v>
      </c>
      <c r="H252">
        <v>33</v>
      </c>
      <c r="I252">
        <v>34</v>
      </c>
      <c r="J252" s="7">
        <v>33</v>
      </c>
      <c r="K252" s="24">
        <v>20</v>
      </c>
      <c r="L252" s="24">
        <v>20</v>
      </c>
      <c r="M252" s="7">
        <v>20</v>
      </c>
      <c r="N252" s="39">
        <f t="shared" si="25"/>
        <v>20</v>
      </c>
      <c r="O252" s="40">
        <f t="shared" si="21"/>
        <v>45069</v>
      </c>
      <c r="P252" s="41">
        <f t="shared" si="22"/>
        <v>45094</v>
      </c>
      <c r="Q252" s="71" t="s">
        <v>639</v>
      </c>
      <c r="R252" s="64" t="s">
        <v>731</v>
      </c>
      <c r="S252" s="65" t="s">
        <v>57</v>
      </c>
    </row>
    <row r="253" spans="1:19">
      <c r="A253" t="s">
        <v>562</v>
      </c>
      <c r="B253" s="21">
        <v>45088</v>
      </c>
      <c r="C253" s="31" t="s">
        <v>555</v>
      </c>
      <c r="D253" s="6">
        <v>4</v>
      </c>
      <c r="H253">
        <v>22</v>
      </c>
      <c r="I253">
        <v>27</v>
      </c>
      <c r="J253" s="7">
        <v>27</v>
      </c>
      <c r="K253" s="24">
        <v>15</v>
      </c>
      <c r="L253" s="24">
        <v>17</v>
      </c>
      <c r="M253" s="7">
        <v>17</v>
      </c>
      <c r="N253" s="39">
        <f t="shared" si="25"/>
        <v>16</v>
      </c>
      <c r="O253" s="40">
        <f t="shared" si="21"/>
        <v>45073</v>
      </c>
      <c r="P253" s="41">
        <f t="shared" si="22"/>
        <v>45098</v>
      </c>
      <c r="Q253" s="71" t="s">
        <v>639</v>
      </c>
      <c r="R253" s="64" t="s">
        <v>731</v>
      </c>
      <c r="S253" s="65" t="s">
        <v>57</v>
      </c>
    </row>
    <row r="254" spans="1:19">
      <c r="A254" t="s">
        <v>565</v>
      </c>
      <c r="B254" s="21">
        <v>45088</v>
      </c>
      <c r="C254" s="31" t="s">
        <v>555</v>
      </c>
      <c r="D254" s="6">
        <v>3</v>
      </c>
      <c r="H254">
        <v>35</v>
      </c>
      <c r="I254">
        <v>37</v>
      </c>
      <c r="J254" s="7">
        <v>38</v>
      </c>
      <c r="K254" s="24">
        <v>21</v>
      </c>
      <c r="L254" s="24">
        <v>22</v>
      </c>
      <c r="M254" s="7">
        <v>22</v>
      </c>
      <c r="N254" s="39">
        <f t="shared" si="25"/>
        <v>22</v>
      </c>
      <c r="O254" s="40">
        <f t="shared" si="21"/>
        <v>45067</v>
      </c>
      <c r="P254" s="41">
        <f t="shared" si="22"/>
        <v>45092</v>
      </c>
      <c r="Q254" s="71" t="s">
        <v>639</v>
      </c>
      <c r="R254" s="64" t="s">
        <v>731</v>
      </c>
      <c r="S254" s="65" t="s">
        <v>57</v>
      </c>
    </row>
    <row r="255" spans="1:19">
      <c r="A255" t="s">
        <v>566</v>
      </c>
      <c r="B255" s="21">
        <v>45088</v>
      </c>
      <c r="C255" s="31" t="s">
        <v>555</v>
      </c>
      <c r="D255" s="6">
        <v>3</v>
      </c>
      <c r="H255">
        <v>37</v>
      </c>
      <c r="I255">
        <v>38</v>
      </c>
      <c r="J255" s="7">
        <v>38</v>
      </c>
      <c r="K255" s="24">
        <v>22</v>
      </c>
      <c r="L255" s="24">
        <v>22</v>
      </c>
      <c r="M255" s="7">
        <v>22</v>
      </c>
      <c r="N255" s="39">
        <f t="shared" si="25"/>
        <v>22</v>
      </c>
      <c r="O255" s="40">
        <f t="shared" si="21"/>
        <v>45067</v>
      </c>
      <c r="P255" s="41">
        <f t="shared" si="22"/>
        <v>45092</v>
      </c>
      <c r="Q255" s="70" t="s">
        <v>625</v>
      </c>
      <c r="R255" s="64" t="s">
        <v>731</v>
      </c>
      <c r="S255" s="65" t="s">
        <v>57</v>
      </c>
    </row>
    <row r="256" spans="1:19">
      <c r="A256" t="s">
        <v>570</v>
      </c>
      <c r="B256" s="21">
        <v>45088</v>
      </c>
      <c r="C256" s="31" t="s">
        <v>555</v>
      </c>
      <c r="D256" s="6">
        <v>3</v>
      </c>
      <c r="H256">
        <v>34</v>
      </c>
      <c r="I256">
        <v>34</v>
      </c>
      <c r="J256" s="7">
        <v>37</v>
      </c>
      <c r="K256" s="24">
        <v>20</v>
      </c>
      <c r="L256" s="24">
        <v>20</v>
      </c>
      <c r="M256" s="7">
        <v>22</v>
      </c>
      <c r="N256" s="39">
        <f t="shared" si="25"/>
        <v>21</v>
      </c>
      <c r="O256" s="40">
        <f t="shared" si="21"/>
        <v>45068</v>
      </c>
      <c r="P256" s="41">
        <f t="shared" si="22"/>
        <v>45093</v>
      </c>
      <c r="Q256" s="70" t="s">
        <v>625</v>
      </c>
      <c r="R256" s="64" t="s">
        <v>731</v>
      </c>
      <c r="S256" s="65" t="s">
        <v>57</v>
      </c>
    </row>
    <row r="257" spans="1:19">
      <c r="A257" t="s">
        <v>574</v>
      </c>
      <c r="B257" s="21">
        <v>45088</v>
      </c>
      <c r="C257" s="31" t="s">
        <v>575</v>
      </c>
      <c r="D257" s="6">
        <v>3</v>
      </c>
      <c r="H257">
        <v>36</v>
      </c>
      <c r="I257">
        <v>37</v>
      </c>
      <c r="J257" s="7">
        <v>34</v>
      </c>
      <c r="K257" s="24">
        <v>21</v>
      </c>
      <c r="L257" s="24">
        <v>22</v>
      </c>
      <c r="M257" s="7">
        <v>20</v>
      </c>
      <c r="N257" s="39">
        <f t="shared" si="25"/>
        <v>21</v>
      </c>
      <c r="O257" s="40">
        <f t="shared" si="21"/>
        <v>45068</v>
      </c>
      <c r="P257" s="41">
        <f t="shared" si="22"/>
        <v>45093</v>
      </c>
      <c r="Q257" s="70" t="s">
        <v>625</v>
      </c>
      <c r="R257" s="64" t="s">
        <v>731</v>
      </c>
      <c r="S257" s="65" t="s">
        <v>57</v>
      </c>
    </row>
    <row r="258" spans="1:19">
      <c r="A258" t="s">
        <v>609</v>
      </c>
      <c r="B258" s="21">
        <v>45091</v>
      </c>
      <c r="C258" s="66" t="s">
        <v>582</v>
      </c>
      <c r="D258" s="6">
        <v>2</v>
      </c>
      <c r="H258">
        <v>27</v>
      </c>
      <c r="I258">
        <v>36</v>
      </c>
      <c r="K258" s="24">
        <v>17</v>
      </c>
      <c r="L258" s="24">
        <v>21</v>
      </c>
      <c r="N258" s="8">
        <f>ROUND((K258+L258)/2,0)</f>
        <v>19</v>
      </c>
      <c r="O258" s="40">
        <f t="shared" ref="O258:O321" si="26">B258-N258+1</f>
        <v>45073</v>
      </c>
      <c r="P258" s="41">
        <f t="shared" ref="P258:P321" si="27">O258+25</f>
        <v>45098</v>
      </c>
      <c r="Q258" s="70" t="s">
        <v>631</v>
      </c>
      <c r="R258" s="64" t="s">
        <v>731</v>
      </c>
      <c r="S258" s="65" t="s">
        <v>57</v>
      </c>
    </row>
    <row r="259" spans="1:19">
      <c r="A259" t="s">
        <v>72</v>
      </c>
      <c r="B259" s="21">
        <v>45088</v>
      </c>
      <c r="C259" s="22" t="s">
        <v>55</v>
      </c>
      <c r="D259" s="6">
        <v>4</v>
      </c>
      <c r="H259">
        <v>28</v>
      </c>
      <c r="I259">
        <v>33</v>
      </c>
      <c r="J259" s="7">
        <v>29</v>
      </c>
      <c r="K259" s="24">
        <v>18</v>
      </c>
      <c r="L259" s="24">
        <v>20</v>
      </c>
      <c r="M259" s="7">
        <v>18</v>
      </c>
      <c r="N259" s="39">
        <f t="shared" ref="N259:N273" si="28">ROUND((K259+L259+M259)/3,0)</f>
        <v>19</v>
      </c>
      <c r="O259" s="40">
        <f t="shared" si="26"/>
        <v>45070</v>
      </c>
      <c r="P259" s="41">
        <f t="shared" si="27"/>
        <v>45095</v>
      </c>
      <c r="Q259" s="70" t="s">
        <v>625</v>
      </c>
      <c r="R259" s="64" t="s">
        <v>731</v>
      </c>
      <c r="S259" s="65" t="s">
        <v>71</v>
      </c>
    </row>
    <row r="260" spans="1:19">
      <c r="A260" t="s">
        <v>74</v>
      </c>
      <c r="B260" s="21">
        <v>45088</v>
      </c>
      <c r="C260" s="25" t="s">
        <v>55</v>
      </c>
      <c r="D260" s="6">
        <v>4</v>
      </c>
      <c r="H260">
        <v>25</v>
      </c>
      <c r="I260">
        <v>16</v>
      </c>
      <c r="J260" s="7">
        <v>24</v>
      </c>
      <c r="K260" s="24">
        <v>16</v>
      </c>
      <c r="L260" s="24">
        <v>13</v>
      </c>
      <c r="M260" s="7">
        <v>16</v>
      </c>
      <c r="N260" s="39">
        <f t="shared" si="28"/>
        <v>15</v>
      </c>
      <c r="O260" s="40">
        <f t="shared" si="26"/>
        <v>45074</v>
      </c>
      <c r="P260" s="41">
        <f t="shared" si="27"/>
        <v>45099</v>
      </c>
      <c r="Q260" s="70"/>
      <c r="R260" s="64" t="s">
        <v>731</v>
      </c>
      <c r="S260" s="65" t="s">
        <v>71</v>
      </c>
    </row>
    <row r="261" spans="1:19">
      <c r="A261" t="s">
        <v>76</v>
      </c>
      <c r="B261" s="21">
        <v>45088</v>
      </c>
      <c r="C261" s="22" t="s">
        <v>55</v>
      </c>
      <c r="D261" s="6">
        <v>4</v>
      </c>
      <c r="H261">
        <v>25</v>
      </c>
      <c r="I261">
        <v>32</v>
      </c>
      <c r="J261" s="7">
        <v>34</v>
      </c>
      <c r="K261" s="24">
        <v>16</v>
      </c>
      <c r="L261" s="24">
        <v>19</v>
      </c>
      <c r="M261" s="7">
        <v>20</v>
      </c>
      <c r="N261" s="39">
        <f t="shared" si="28"/>
        <v>18</v>
      </c>
      <c r="O261" s="40">
        <f t="shared" si="26"/>
        <v>45071</v>
      </c>
      <c r="P261" s="41">
        <f t="shared" si="27"/>
        <v>45096</v>
      </c>
      <c r="Q261" s="70"/>
      <c r="R261" s="64" t="s">
        <v>731</v>
      </c>
      <c r="S261" s="65" t="s">
        <v>71</v>
      </c>
    </row>
    <row r="262" spans="1:19">
      <c r="A262" t="s">
        <v>120</v>
      </c>
      <c r="B262" s="21">
        <v>45091</v>
      </c>
      <c r="C262" s="31" t="s">
        <v>103</v>
      </c>
      <c r="D262" s="6">
        <v>5</v>
      </c>
      <c r="H262">
        <v>38</v>
      </c>
      <c r="I262">
        <v>38</v>
      </c>
      <c r="J262" s="7">
        <v>38</v>
      </c>
      <c r="K262" s="24">
        <v>22</v>
      </c>
      <c r="L262" s="24">
        <v>22</v>
      </c>
      <c r="M262" s="7">
        <v>22</v>
      </c>
      <c r="N262" s="39">
        <f t="shared" si="28"/>
        <v>22</v>
      </c>
      <c r="O262" s="40">
        <f t="shared" si="26"/>
        <v>45070</v>
      </c>
      <c r="P262" s="41">
        <f t="shared" si="27"/>
        <v>45095</v>
      </c>
      <c r="Q262" s="72" t="s">
        <v>624</v>
      </c>
      <c r="R262" s="73" t="s">
        <v>731</v>
      </c>
      <c r="S262" s="74" t="s">
        <v>71</v>
      </c>
    </row>
    <row r="263" spans="1:19">
      <c r="A263" t="s">
        <v>171</v>
      </c>
      <c r="B263" s="21">
        <v>45091</v>
      </c>
      <c r="C263" s="52" t="s">
        <v>161</v>
      </c>
      <c r="D263" s="6">
        <v>5</v>
      </c>
      <c r="H263">
        <v>34</v>
      </c>
      <c r="I263">
        <v>38</v>
      </c>
      <c r="J263" s="7">
        <v>33</v>
      </c>
      <c r="K263" s="24">
        <v>20</v>
      </c>
      <c r="L263" s="24">
        <v>22</v>
      </c>
      <c r="M263" s="7">
        <v>20</v>
      </c>
      <c r="N263" s="39">
        <f t="shared" si="28"/>
        <v>21</v>
      </c>
      <c r="O263" s="40">
        <f t="shared" si="26"/>
        <v>45071</v>
      </c>
      <c r="P263" s="41">
        <f t="shared" si="27"/>
        <v>45096</v>
      </c>
      <c r="Q263" s="70" t="s">
        <v>624</v>
      </c>
      <c r="R263" s="64" t="s">
        <v>731</v>
      </c>
      <c r="S263" s="65" t="s">
        <v>71</v>
      </c>
    </row>
    <row r="264" spans="1:19">
      <c r="A264" t="s">
        <v>343</v>
      </c>
      <c r="B264" s="21">
        <v>45089</v>
      </c>
      <c r="C264" s="31" t="s">
        <v>344</v>
      </c>
      <c r="D264" s="6">
        <v>4</v>
      </c>
      <c r="E264">
        <v>10</v>
      </c>
      <c r="F264">
        <v>20</v>
      </c>
      <c r="G264" s="7">
        <v>45</v>
      </c>
      <c r="K264" s="24">
        <v>1</v>
      </c>
      <c r="L264" s="24">
        <v>2</v>
      </c>
      <c r="M264" s="7">
        <v>6</v>
      </c>
      <c r="N264" s="39">
        <f t="shared" si="28"/>
        <v>3</v>
      </c>
      <c r="O264" s="40">
        <f t="shared" si="26"/>
        <v>45087</v>
      </c>
      <c r="P264" s="41">
        <f t="shared" si="27"/>
        <v>45112</v>
      </c>
      <c r="Q264" s="70"/>
      <c r="R264" s="64" t="s">
        <v>731</v>
      </c>
      <c r="S264" s="65" t="s">
        <v>71</v>
      </c>
    </row>
    <row r="265" spans="1:19">
      <c r="A265" t="s">
        <v>351</v>
      </c>
      <c r="B265" s="21">
        <v>45089</v>
      </c>
      <c r="C265" s="31" t="s">
        <v>344</v>
      </c>
      <c r="D265" s="6">
        <v>5</v>
      </c>
      <c r="E265">
        <v>45</v>
      </c>
      <c r="F265">
        <v>45</v>
      </c>
      <c r="G265" s="7">
        <v>45</v>
      </c>
      <c r="H265" t="s">
        <v>352</v>
      </c>
      <c r="K265" s="24">
        <v>6</v>
      </c>
      <c r="L265" s="24">
        <v>6</v>
      </c>
      <c r="M265" s="7">
        <v>6</v>
      </c>
      <c r="N265" s="39">
        <f t="shared" si="28"/>
        <v>6</v>
      </c>
      <c r="O265" s="40">
        <f t="shared" si="26"/>
        <v>45084</v>
      </c>
      <c r="P265" s="41">
        <f t="shared" si="27"/>
        <v>45109</v>
      </c>
      <c r="Q265" s="70"/>
      <c r="R265" s="64" t="s">
        <v>731</v>
      </c>
      <c r="S265" s="65" t="s">
        <v>71</v>
      </c>
    </row>
    <row r="266" spans="1:19">
      <c r="A266" t="s">
        <v>392</v>
      </c>
      <c r="B266" s="21">
        <v>45092</v>
      </c>
      <c r="C266" s="52" t="s">
        <v>390</v>
      </c>
      <c r="D266" s="6">
        <v>3</v>
      </c>
      <c r="E266">
        <v>90</v>
      </c>
      <c r="F266">
        <v>90</v>
      </c>
      <c r="G266" s="7">
        <v>90</v>
      </c>
      <c r="K266" s="24">
        <v>10</v>
      </c>
      <c r="L266" s="24">
        <v>10</v>
      </c>
      <c r="M266" s="7">
        <v>10</v>
      </c>
      <c r="N266" s="39">
        <f t="shared" si="28"/>
        <v>10</v>
      </c>
      <c r="O266" s="40">
        <f t="shared" si="26"/>
        <v>45083</v>
      </c>
      <c r="P266" s="41">
        <f t="shared" si="27"/>
        <v>45108</v>
      </c>
      <c r="Q266" s="70"/>
      <c r="R266" s="64" t="s">
        <v>731</v>
      </c>
      <c r="S266" s="65" t="s">
        <v>71</v>
      </c>
    </row>
    <row r="267" spans="1:19">
      <c r="A267" t="s">
        <v>393</v>
      </c>
      <c r="B267" s="21">
        <v>45092</v>
      </c>
      <c r="C267" s="52" t="s">
        <v>390</v>
      </c>
      <c r="D267" s="6">
        <v>3</v>
      </c>
      <c r="E267">
        <v>75</v>
      </c>
      <c r="F267">
        <v>75</v>
      </c>
      <c r="G267" s="7">
        <v>90</v>
      </c>
      <c r="K267" s="24">
        <v>8</v>
      </c>
      <c r="L267" s="24">
        <v>8</v>
      </c>
      <c r="M267" s="7">
        <v>10</v>
      </c>
      <c r="N267" s="39">
        <f t="shared" si="28"/>
        <v>9</v>
      </c>
      <c r="O267" s="40">
        <f t="shared" si="26"/>
        <v>45084</v>
      </c>
      <c r="P267" s="41">
        <f t="shared" si="27"/>
        <v>45109</v>
      </c>
      <c r="Q267" s="70"/>
      <c r="R267" s="64" t="s">
        <v>731</v>
      </c>
      <c r="S267" s="65" t="s">
        <v>71</v>
      </c>
    </row>
    <row r="268" spans="1:19">
      <c r="A268" t="s">
        <v>394</v>
      </c>
      <c r="B268" s="21">
        <v>45092</v>
      </c>
      <c r="C268" s="52" t="s">
        <v>390</v>
      </c>
      <c r="D268" s="6">
        <v>3</v>
      </c>
      <c r="H268">
        <v>28</v>
      </c>
      <c r="I268">
        <v>30</v>
      </c>
      <c r="J268" s="7">
        <v>31</v>
      </c>
      <c r="K268" s="24">
        <v>18</v>
      </c>
      <c r="L268" s="24">
        <v>19</v>
      </c>
      <c r="M268" s="7">
        <v>19</v>
      </c>
      <c r="N268" s="39">
        <f t="shared" si="28"/>
        <v>19</v>
      </c>
      <c r="O268" s="40">
        <f t="shared" si="26"/>
        <v>45074</v>
      </c>
      <c r="P268" s="41">
        <f t="shared" si="27"/>
        <v>45099</v>
      </c>
      <c r="Q268" s="70"/>
      <c r="R268" s="64" t="s">
        <v>731</v>
      </c>
      <c r="S268" s="65" t="s">
        <v>71</v>
      </c>
    </row>
    <row r="269" spans="1:19">
      <c r="A269" t="s">
        <v>412</v>
      </c>
      <c r="B269" s="21">
        <v>45092</v>
      </c>
      <c r="C269" s="52" t="s">
        <v>390</v>
      </c>
      <c r="D269" s="6">
        <v>4</v>
      </c>
      <c r="H269">
        <v>30</v>
      </c>
      <c r="I269">
        <v>28</v>
      </c>
      <c r="J269" s="7">
        <v>33</v>
      </c>
      <c r="K269" s="24">
        <v>19</v>
      </c>
      <c r="L269" s="24">
        <v>18</v>
      </c>
      <c r="M269" s="7">
        <v>20</v>
      </c>
      <c r="N269" s="39">
        <f t="shared" si="28"/>
        <v>19</v>
      </c>
      <c r="O269" s="40">
        <f t="shared" si="26"/>
        <v>45074</v>
      </c>
      <c r="P269" s="41">
        <f t="shared" si="27"/>
        <v>45099</v>
      </c>
      <c r="Q269" s="70"/>
      <c r="R269" s="64" t="s">
        <v>731</v>
      </c>
      <c r="S269" s="65" t="s">
        <v>71</v>
      </c>
    </row>
    <row r="270" spans="1:19">
      <c r="A270" t="s">
        <v>428</v>
      </c>
      <c r="B270" s="21">
        <v>45092</v>
      </c>
      <c r="C270" s="52" t="s">
        <v>390</v>
      </c>
      <c r="D270" s="6">
        <v>5</v>
      </c>
      <c r="H270">
        <v>33</v>
      </c>
      <c r="I270">
        <v>32</v>
      </c>
      <c r="J270" s="7">
        <v>30</v>
      </c>
      <c r="K270" s="24">
        <v>20</v>
      </c>
      <c r="L270" s="24">
        <v>19</v>
      </c>
      <c r="M270" s="7">
        <v>19</v>
      </c>
      <c r="N270" s="39">
        <f t="shared" si="28"/>
        <v>19</v>
      </c>
      <c r="O270" s="40">
        <f t="shared" si="26"/>
        <v>45074</v>
      </c>
      <c r="P270" s="41">
        <f t="shared" si="27"/>
        <v>45099</v>
      </c>
      <c r="Q270" s="70"/>
      <c r="R270" s="64" t="s">
        <v>731</v>
      </c>
      <c r="S270" s="65" t="s">
        <v>71</v>
      </c>
    </row>
    <row r="271" spans="1:19">
      <c r="A271" t="s">
        <v>502</v>
      </c>
      <c r="B271" s="21">
        <v>45091</v>
      </c>
      <c r="C271" s="52" t="s">
        <v>489</v>
      </c>
      <c r="D271" s="6">
        <v>7</v>
      </c>
      <c r="H271">
        <v>36</v>
      </c>
      <c r="I271">
        <v>34</v>
      </c>
      <c r="J271" s="7">
        <v>34</v>
      </c>
      <c r="K271" s="24">
        <v>21</v>
      </c>
      <c r="L271" s="24">
        <v>20</v>
      </c>
      <c r="M271" s="7">
        <v>20</v>
      </c>
      <c r="N271" s="39">
        <f t="shared" si="28"/>
        <v>20</v>
      </c>
      <c r="O271" s="40">
        <f t="shared" si="26"/>
        <v>45072</v>
      </c>
      <c r="P271" s="41">
        <f t="shared" si="27"/>
        <v>45097</v>
      </c>
      <c r="Q271" s="70" t="s">
        <v>633</v>
      </c>
      <c r="R271" s="64" t="s">
        <v>731</v>
      </c>
      <c r="S271" s="65" t="s">
        <v>71</v>
      </c>
    </row>
    <row r="272" spans="1:19">
      <c r="A272" t="s">
        <v>503</v>
      </c>
      <c r="B272" s="21">
        <v>45091</v>
      </c>
      <c r="C272" s="52" t="s">
        <v>489</v>
      </c>
      <c r="D272" s="6">
        <v>4</v>
      </c>
      <c r="E272">
        <v>90</v>
      </c>
      <c r="F272">
        <v>90</v>
      </c>
      <c r="J272" s="7">
        <v>25</v>
      </c>
      <c r="K272" s="24">
        <v>10</v>
      </c>
      <c r="L272" s="24">
        <v>10</v>
      </c>
      <c r="M272" s="7">
        <v>16</v>
      </c>
      <c r="N272" s="39">
        <f t="shared" si="28"/>
        <v>12</v>
      </c>
      <c r="O272" s="40">
        <f t="shared" si="26"/>
        <v>45080</v>
      </c>
      <c r="P272" s="41">
        <f t="shared" si="27"/>
        <v>45105</v>
      </c>
      <c r="Q272" s="70"/>
      <c r="R272" s="64" t="s">
        <v>731</v>
      </c>
      <c r="S272" s="65" t="s">
        <v>71</v>
      </c>
    </row>
    <row r="273" spans="1:19">
      <c r="A273" t="s">
        <v>550</v>
      </c>
      <c r="B273" s="21">
        <v>45091</v>
      </c>
      <c r="C273" s="31" t="s">
        <v>529</v>
      </c>
      <c r="D273" s="6">
        <v>5</v>
      </c>
      <c r="H273">
        <v>33</v>
      </c>
      <c r="I273">
        <v>33</v>
      </c>
      <c r="J273" s="7">
        <v>37</v>
      </c>
      <c r="K273" s="24">
        <v>20</v>
      </c>
      <c r="L273" s="24">
        <v>20</v>
      </c>
      <c r="M273" s="7">
        <v>22</v>
      </c>
      <c r="N273" s="39">
        <f t="shared" si="28"/>
        <v>21</v>
      </c>
      <c r="O273" s="40">
        <f t="shared" si="26"/>
        <v>45071</v>
      </c>
      <c r="P273" s="41">
        <f t="shared" si="27"/>
        <v>45096</v>
      </c>
      <c r="Q273" s="70" t="s">
        <v>624</v>
      </c>
      <c r="R273" s="64" t="s">
        <v>731</v>
      </c>
      <c r="S273" s="65" t="s">
        <v>71</v>
      </c>
    </row>
    <row r="274" spans="1:19">
      <c r="A274" t="s">
        <v>563</v>
      </c>
      <c r="B274" s="21">
        <v>45088</v>
      </c>
      <c r="C274" s="31" t="s">
        <v>555</v>
      </c>
      <c r="D274" s="6">
        <v>2</v>
      </c>
      <c r="H274" t="s">
        <v>30</v>
      </c>
      <c r="K274" s="24">
        <v>25</v>
      </c>
      <c r="N274" s="39">
        <v>25</v>
      </c>
      <c r="O274" s="40">
        <f t="shared" si="26"/>
        <v>45064</v>
      </c>
      <c r="P274" s="41">
        <f t="shared" si="27"/>
        <v>45089</v>
      </c>
      <c r="Q274" s="70" t="s">
        <v>631</v>
      </c>
      <c r="R274" s="64" t="s">
        <v>731</v>
      </c>
      <c r="S274" s="65" t="s">
        <v>71</v>
      </c>
    </row>
    <row r="275" spans="1:19">
      <c r="A275" t="s">
        <v>268</v>
      </c>
      <c r="B275" s="21">
        <v>45092</v>
      </c>
      <c r="C275" s="52" t="s">
        <v>231</v>
      </c>
      <c r="D275" s="6">
        <v>3</v>
      </c>
      <c r="E275">
        <v>90</v>
      </c>
      <c r="G275" s="7" t="s">
        <v>42</v>
      </c>
      <c r="I275">
        <v>20</v>
      </c>
      <c r="K275" s="24">
        <v>10</v>
      </c>
      <c r="L275" s="24">
        <v>11</v>
      </c>
      <c r="M275" s="7">
        <v>14</v>
      </c>
      <c r="N275" s="39">
        <f>ROUND((K275+L275+M275)/3,0)</f>
        <v>12</v>
      </c>
      <c r="O275" s="40">
        <f t="shared" si="26"/>
        <v>45081</v>
      </c>
      <c r="P275" s="41">
        <f t="shared" si="27"/>
        <v>45106</v>
      </c>
      <c r="Q275" s="70"/>
      <c r="R275" s="64" t="s">
        <v>732</v>
      </c>
      <c r="S275" s="65" t="s">
        <v>57</v>
      </c>
    </row>
    <row r="276" spans="1:19">
      <c r="A276" t="s">
        <v>108</v>
      </c>
      <c r="B276" s="21">
        <v>45091</v>
      </c>
      <c r="C276" s="31" t="s">
        <v>103</v>
      </c>
      <c r="D276" s="6">
        <v>4</v>
      </c>
      <c r="E276">
        <v>90</v>
      </c>
      <c r="F276" t="s">
        <v>42</v>
      </c>
      <c r="G276" s="7" t="s">
        <v>42</v>
      </c>
      <c r="K276" s="24">
        <v>10</v>
      </c>
      <c r="L276" s="24">
        <v>11</v>
      </c>
      <c r="M276" s="7">
        <v>11</v>
      </c>
      <c r="N276" s="39">
        <f>ROUND((K276+L276+M276)/3,0)</f>
        <v>11</v>
      </c>
      <c r="O276" s="40">
        <f t="shared" si="26"/>
        <v>45081</v>
      </c>
      <c r="P276" s="41">
        <f t="shared" si="27"/>
        <v>45106</v>
      </c>
      <c r="Q276" s="70"/>
      <c r="R276" s="64" t="s">
        <v>733</v>
      </c>
      <c r="S276" s="65" t="s">
        <v>57</v>
      </c>
    </row>
    <row r="277" spans="1:19">
      <c r="A277" t="s">
        <v>110</v>
      </c>
      <c r="B277" s="21">
        <v>45091</v>
      </c>
      <c r="C277" s="31" t="s">
        <v>103</v>
      </c>
      <c r="D277" s="6">
        <v>5</v>
      </c>
      <c r="H277">
        <v>37</v>
      </c>
      <c r="I277" t="s">
        <v>39</v>
      </c>
      <c r="K277" s="24">
        <v>22</v>
      </c>
      <c r="L277" s="24">
        <v>24</v>
      </c>
      <c r="M277" s="7">
        <v>24</v>
      </c>
      <c r="N277" s="39">
        <f>ROUND((K277+L277+M277)/3,0)</f>
        <v>23</v>
      </c>
      <c r="O277" s="40">
        <f t="shared" si="26"/>
        <v>45069</v>
      </c>
      <c r="P277" s="41">
        <f t="shared" si="27"/>
        <v>45094</v>
      </c>
      <c r="Q277" s="70" t="s">
        <v>633</v>
      </c>
      <c r="R277" s="64" t="s">
        <v>733</v>
      </c>
      <c r="S277" s="65" t="s">
        <v>57</v>
      </c>
    </row>
    <row r="278" spans="1:19">
      <c r="A278" t="s">
        <v>114</v>
      </c>
      <c r="B278" s="21">
        <v>45091</v>
      </c>
      <c r="C278" s="31" t="s">
        <v>103</v>
      </c>
      <c r="D278" s="6">
        <v>4</v>
      </c>
      <c r="H278">
        <v>35</v>
      </c>
      <c r="I278">
        <v>37</v>
      </c>
      <c r="J278" s="7">
        <v>35</v>
      </c>
      <c r="K278" s="24">
        <v>21</v>
      </c>
      <c r="L278" s="24">
        <v>22</v>
      </c>
      <c r="M278" s="7">
        <v>21</v>
      </c>
      <c r="N278" s="39">
        <f>ROUND((K278+L278+M278)/3,0)</f>
        <v>21</v>
      </c>
      <c r="O278" s="40">
        <f t="shared" si="26"/>
        <v>45071</v>
      </c>
      <c r="P278" s="41">
        <f t="shared" si="27"/>
        <v>45096</v>
      </c>
      <c r="Q278" s="70" t="s">
        <v>624</v>
      </c>
      <c r="R278" s="64" t="s">
        <v>733</v>
      </c>
      <c r="S278" s="65" t="s">
        <v>57</v>
      </c>
    </row>
    <row r="279" spans="1:19">
      <c r="A279" t="s">
        <v>117</v>
      </c>
      <c r="B279" s="21">
        <v>45091</v>
      </c>
      <c r="C279" s="31" t="s">
        <v>103</v>
      </c>
      <c r="D279" s="6">
        <v>6</v>
      </c>
      <c r="H279">
        <v>35</v>
      </c>
      <c r="I279">
        <v>34</v>
      </c>
      <c r="J279" s="7">
        <v>36</v>
      </c>
      <c r="K279" s="24">
        <v>21</v>
      </c>
      <c r="L279" s="24">
        <v>20</v>
      </c>
      <c r="M279" s="7">
        <v>21</v>
      </c>
      <c r="N279" s="39">
        <f>ROUND((K279+L279+M279)/3,0)</f>
        <v>21</v>
      </c>
      <c r="O279" s="40">
        <f t="shared" si="26"/>
        <v>45071</v>
      </c>
      <c r="P279" s="41">
        <f t="shared" si="27"/>
        <v>45096</v>
      </c>
      <c r="Q279" s="72" t="s">
        <v>624</v>
      </c>
      <c r="R279" s="73" t="s">
        <v>733</v>
      </c>
      <c r="S279" s="74" t="s">
        <v>57</v>
      </c>
    </row>
    <row r="280" spans="1:19">
      <c r="A280" t="s">
        <v>118</v>
      </c>
      <c r="B280" s="21">
        <v>45091</v>
      </c>
      <c r="C280" s="31" t="s">
        <v>103</v>
      </c>
      <c r="D280" s="6">
        <v>5</v>
      </c>
      <c r="H280" t="s">
        <v>39</v>
      </c>
      <c r="K280" s="24">
        <v>24</v>
      </c>
      <c r="L280" s="24"/>
      <c r="N280" s="39">
        <v>24</v>
      </c>
      <c r="O280" s="40">
        <f t="shared" si="26"/>
        <v>45068</v>
      </c>
      <c r="P280" s="41">
        <f t="shared" si="27"/>
        <v>45093</v>
      </c>
      <c r="Q280" s="72" t="s">
        <v>633</v>
      </c>
      <c r="R280" s="73" t="s">
        <v>733</v>
      </c>
      <c r="S280" s="74" t="s">
        <v>57</v>
      </c>
    </row>
    <row r="281" spans="1:19">
      <c r="A281" t="s">
        <v>248</v>
      </c>
      <c r="B281" s="21">
        <v>45092</v>
      </c>
      <c r="C281" s="52" t="s">
        <v>231</v>
      </c>
      <c r="D281" s="6">
        <v>3</v>
      </c>
      <c r="H281">
        <v>34</v>
      </c>
      <c r="I281">
        <v>35</v>
      </c>
      <c r="J281" s="7">
        <v>35</v>
      </c>
      <c r="K281" s="24">
        <v>20</v>
      </c>
      <c r="L281" s="24">
        <v>21</v>
      </c>
      <c r="M281" s="7">
        <v>21</v>
      </c>
      <c r="N281" s="39">
        <f>ROUND((K281+L281+M281)/3,0)</f>
        <v>21</v>
      </c>
      <c r="O281" s="40">
        <f t="shared" si="26"/>
        <v>45072</v>
      </c>
      <c r="P281" s="41">
        <f t="shared" si="27"/>
        <v>45097</v>
      </c>
      <c r="Q281" s="70" t="s">
        <v>631</v>
      </c>
      <c r="R281" s="64" t="s">
        <v>733</v>
      </c>
      <c r="S281" s="65" t="s">
        <v>57</v>
      </c>
    </row>
    <row r="282" spans="1:19">
      <c r="A282" t="s">
        <v>282</v>
      </c>
      <c r="B282" s="21">
        <v>45092</v>
      </c>
      <c r="C282" s="52" t="s">
        <v>231</v>
      </c>
      <c r="D282" s="6">
        <v>2</v>
      </c>
      <c r="H282">
        <v>28</v>
      </c>
      <c r="I282">
        <v>30</v>
      </c>
      <c r="K282" s="24">
        <v>18</v>
      </c>
      <c r="L282" s="24">
        <v>19</v>
      </c>
      <c r="N282" s="39">
        <f>ROUND((K282+L282)/2,0)</f>
        <v>19</v>
      </c>
      <c r="O282" s="40">
        <f t="shared" si="26"/>
        <v>45074</v>
      </c>
      <c r="P282" s="41">
        <f t="shared" si="27"/>
        <v>45099</v>
      </c>
      <c r="Q282" s="70"/>
      <c r="R282" s="64" t="s">
        <v>733</v>
      </c>
      <c r="S282" s="65" t="s">
        <v>57</v>
      </c>
    </row>
    <row r="283" spans="1:19">
      <c r="A283" t="s">
        <v>368</v>
      </c>
      <c r="B283" s="21">
        <v>45092</v>
      </c>
      <c r="C283" s="31" t="s">
        <v>356</v>
      </c>
      <c r="D283" s="6">
        <v>4</v>
      </c>
      <c r="H283">
        <v>37</v>
      </c>
      <c r="I283">
        <v>40</v>
      </c>
      <c r="J283" s="7">
        <v>37</v>
      </c>
      <c r="K283" s="24">
        <v>22</v>
      </c>
      <c r="L283" s="24">
        <v>22</v>
      </c>
      <c r="M283" s="7">
        <v>22</v>
      </c>
      <c r="N283" s="39">
        <f>ROUND((K283+L283+M283)/3,0)</f>
        <v>22</v>
      </c>
      <c r="O283" s="40">
        <f t="shared" si="26"/>
        <v>45071</v>
      </c>
      <c r="P283" s="41">
        <f t="shared" si="27"/>
        <v>45096</v>
      </c>
      <c r="Q283" s="70" t="s">
        <v>624</v>
      </c>
      <c r="R283" s="64" t="s">
        <v>733</v>
      </c>
      <c r="S283" s="65" t="s">
        <v>57</v>
      </c>
    </row>
    <row r="284" spans="1:19">
      <c r="A284" t="s">
        <v>395</v>
      </c>
      <c r="B284" s="21">
        <v>45092</v>
      </c>
      <c r="C284" s="52" t="s">
        <v>390</v>
      </c>
      <c r="D284" s="6">
        <v>1</v>
      </c>
      <c r="H284">
        <v>32</v>
      </c>
      <c r="K284" s="24">
        <v>19</v>
      </c>
      <c r="L284" s="24"/>
      <c r="N284" s="39">
        <v>19</v>
      </c>
      <c r="O284" s="40">
        <f t="shared" si="26"/>
        <v>45074</v>
      </c>
      <c r="P284" s="41">
        <f t="shared" si="27"/>
        <v>45099</v>
      </c>
      <c r="Q284" s="70" t="s">
        <v>640</v>
      </c>
      <c r="R284" s="64" t="s">
        <v>733</v>
      </c>
      <c r="S284" s="65" t="s">
        <v>57</v>
      </c>
    </row>
    <row r="285" spans="1:19">
      <c r="A285" t="s">
        <v>525</v>
      </c>
      <c r="B285" s="21">
        <v>45088</v>
      </c>
      <c r="C285" s="52" t="s">
        <v>523</v>
      </c>
      <c r="D285" s="6">
        <v>4</v>
      </c>
      <c r="E285">
        <v>0</v>
      </c>
      <c r="F285">
        <v>0</v>
      </c>
      <c r="G285" s="7">
        <v>0</v>
      </c>
      <c r="K285" s="24">
        <v>0</v>
      </c>
      <c r="L285" s="24">
        <v>0</v>
      </c>
      <c r="M285" s="7">
        <v>0</v>
      </c>
      <c r="N285" s="39">
        <f>ROUND((K285+L285+M285)/3,0)</f>
        <v>0</v>
      </c>
      <c r="O285" s="40">
        <f t="shared" si="26"/>
        <v>45089</v>
      </c>
      <c r="P285" s="41">
        <f t="shared" si="27"/>
        <v>45114</v>
      </c>
      <c r="Q285" s="70"/>
      <c r="R285" s="64" t="s">
        <v>733</v>
      </c>
      <c r="S285" s="65" t="s">
        <v>57</v>
      </c>
    </row>
    <row r="286" spans="1:19">
      <c r="A286" t="s">
        <v>111</v>
      </c>
      <c r="B286" s="21">
        <v>45091</v>
      </c>
      <c r="C286" s="31" t="s">
        <v>103</v>
      </c>
      <c r="D286" s="6">
        <v>2</v>
      </c>
      <c r="E286">
        <v>75</v>
      </c>
      <c r="F286">
        <v>75</v>
      </c>
      <c r="K286" s="24">
        <v>8</v>
      </c>
      <c r="L286" s="24">
        <v>8</v>
      </c>
      <c r="N286" s="39">
        <f>ROUND((K286+L286)/2,0)</f>
        <v>8</v>
      </c>
      <c r="O286" s="40">
        <f t="shared" si="26"/>
        <v>45084</v>
      </c>
      <c r="P286" s="41">
        <f t="shared" si="27"/>
        <v>45109</v>
      </c>
      <c r="Q286" s="70"/>
      <c r="R286" s="64" t="s">
        <v>733</v>
      </c>
      <c r="S286" s="65" t="s">
        <v>71</v>
      </c>
    </row>
    <row r="287" spans="1:19">
      <c r="A287" t="s">
        <v>119</v>
      </c>
      <c r="B287" s="21">
        <v>45091</v>
      </c>
      <c r="C287" s="31" t="s">
        <v>103</v>
      </c>
      <c r="D287" s="6">
        <v>3</v>
      </c>
      <c r="H287">
        <v>36</v>
      </c>
      <c r="I287">
        <v>39</v>
      </c>
      <c r="J287" s="7">
        <v>36</v>
      </c>
      <c r="K287" s="24">
        <v>21</v>
      </c>
      <c r="L287" s="24">
        <v>22</v>
      </c>
      <c r="M287" s="7">
        <v>21</v>
      </c>
      <c r="N287" s="39">
        <f t="shared" ref="N287:N308" si="29">ROUND((K287+L287+M287)/3,0)</f>
        <v>21</v>
      </c>
      <c r="O287" s="40">
        <f t="shared" si="26"/>
        <v>45071</v>
      </c>
      <c r="P287" s="41">
        <f t="shared" si="27"/>
        <v>45096</v>
      </c>
      <c r="Q287" s="72" t="s">
        <v>631</v>
      </c>
      <c r="R287" s="73" t="s">
        <v>733</v>
      </c>
      <c r="S287" s="74" t="s">
        <v>71</v>
      </c>
    </row>
    <row r="288" spans="1:19">
      <c r="A288" t="s">
        <v>123</v>
      </c>
      <c r="B288" s="21">
        <v>45091</v>
      </c>
      <c r="C288" s="31" t="s">
        <v>103</v>
      </c>
      <c r="D288" s="6">
        <v>4</v>
      </c>
      <c r="H288">
        <v>34</v>
      </c>
      <c r="I288">
        <v>37</v>
      </c>
      <c r="J288" s="7">
        <v>38</v>
      </c>
      <c r="K288" s="24">
        <v>20</v>
      </c>
      <c r="L288" s="24">
        <v>22</v>
      </c>
      <c r="M288" s="7">
        <v>22</v>
      </c>
      <c r="N288" s="39">
        <f t="shared" si="29"/>
        <v>21</v>
      </c>
      <c r="O288" s="40">
        <f t="shared" si="26"/>
        <v>45071</v>
      </c>
      <c r="P288" s="41">
        <f t="shared" si="27"/>
        <v>45096</v>
      </c>
      <c r="Q288" s="72" t="s">
        <v>631</v>
      </c>
      <c r="R288" s="73" t="s">
        <v>733</v>
      </c>
      <c r="S288" s="74" t="s">
        <v>71</v>
      </c>
    </row>
    <row r="289" spans="1:19">
      <c r="A289" t="s">
        <v>138</v>
      </c>
      <c r="B289" s="21">
        <v>45091</v>
      </c>
      <c r="C289" s="31" t="s">
        <v>103</v>
      </c>
      <c r="D289" s="6">
        <v>5</v>
      </c>
      <c r="H289">
        <v>32</v>
      </c>
      <c r="I289">
        <v>33</v>
      </c>
      <c r="J289" s="7">
        <v>35</v>
      </c>
      <c r="K289" s="24">
        <v>19</v>
      </c>
      <c r="L289" s="24">
        <v>20</v>
      </c>
      <c r="M289" s="7">
        <v>21</v>
      </c>
      <c r="N289" s="39">
        <f t="shared" si="29"/>
        <v>20</v>
      </c>
      <c r="O289" s="40">
        <f t="shared" si="26"/>
        <v>45072</v>
      </c>
      <c r="P289" s="41">
        <f t="shared" si="27"/>
        <v>45097</v>
      </c>
      <c r="Q289" s="70" t="s">
        <v>624</v>
      </c>
      <c r="R289" s="64" t="s">
        <v>733</v>
      </c>
      <c r="S289" s="65" t="s">
        <v>71</v>
      </c>
    </row>
    <row r="290" spans="1:19">
      <c r="A290" t="s">
        <v>203</v>
      </c>
      <c r="B290" s="21">
        <v>45091</v>
      </c>
      <c r="C290" s="52" t="s">
        <v>161</v>
      </c>
      <c r="D290" s="6">
        <v>7</v>
      </c>
      <c r="H290">
        <v>36</v>
      </c>
      <c r="I290">
        <v>39</v>
      </c>
      <c r="J290" s="7">
        <v>34</v>
      </c>
      <c r="K290" s="24">
        <v>21</v>
      </c>
      <c r="L290" s="24">
        <v>22</v>
      </c>
      <c r="M290" s="7">
        <v>20</v>
      </c>
      <c r="N290" s="39">
        <f t="shared" si="29"/>
        <v>21</v>
      </c>
      <c r="O290" s="40">
        <f t="shared" si="26"/>
        <v>45071</v>
      </c>
      <c r="P290" s="41">
        <f t="shared" si="27"/>
        <v>45096</v>
      </c>
      <c r="Q290" s="70" t="s">
        <v>645</v>
      </c>
      <c r="R290" s="64" t="s">
        <v>733</v>
      </c>
      <c r="S290" s="65" t="s">
        <v>71</v>
      </c>
    </row>
    <row r="291" spans="1:19">
      <c r="A291" t="s">
        <v>212</v>
      </c>
      <c r="B291" s="21">
        <v>45091</v>
      </c>
      <c r="C291" s="52" t="s">
        <v>161</v>
      </c>
      <c r="D291" s="6">
        <v>4</v>
      </c>
      <c r="H291">
        <v>26</v>
      </c>
      <c r="I291">
        <v>28</v>
      </c>
      <c r="J291" s="7">
        <v>29</v>
      </c>
      <c r="K291" s="24">
        <v>17</v>
      </c>
      <c r="L291" s="24">
        <v>18</v>
      </c>
      <c r="M291" s="7">
        <v>18</v>
      </c>
      <c r="N291" s="39">
        <f t="shared" si="29"/>
        <v>18</v>
      </c>
      <c r="O291" s="40">
        <f t="shared" si="26"/>
        <v>45074</v>
      </c>
      <c r="P291" s="41">
        <f t="shared" si="27"/>
        <v>45099</v>
      </c>
      <c r="Q291" s="70" t="s">
        <v>625</v>
      </c>
      <c r="R291" s="64" t="s">
        <v>733</v>
      </c>
      <c r="S291" s="65" t="s">
        <v>71</v>
      </c>
    </row>
    <row r="292" spans="1:19">
      <c r="A292" t="s">
        <v>347</v>
      </c>
      <c r="B292" s="21">
        <v>45089</v>
      </c>
      <c r="C292" s="31" t="s">
        <v>344</v>
      </c>
      <c r="D292" s="6">
        <v>5</v>
      </c>
      <c r="H292">
        <v>29</v>
      </c>
      <c r="I292">
        <v>32</v>
      </c>
      <c r="J292" s="7">
        <v>25</v>
      </c>
      <c r="K292" s="24">
        <v>18</v>
      </c>
      <c r="L292" s="24">
        <v>19</v>
      </c>
      <c r="M292" s="7">
        <v>16</v>
      </c>
      <c r="N292" s="39">
        <f t="shared" si="29"/>
        <v>18</v>
      </c>
      <c r="O292" s="40">
        <f t="shared" si="26"/>
        <v>45072</v>
      </c>
      <c r="P292" s="41">
        <f t="shared" si="27"/>
        <v>45097</v>
      </c>
      <c r="Q292" s="70"/>
      <c r="R292" s="64" t="s">
        <v>733</v>
      </c>
      <c r="S292" s="65" t="s">
        <v>71</v>
      </c>
    </row>
    <row r="293" spans="1:19">
      <c r="A293" t="s">
        <v>359</v>
      </c>
      <c r="B293" s="21">
        <v>45092</v>
      </c>
      <c r="C293" s="31" t="s">
        <v>356</v>
      </c>
      <c r="D293" s="6">
        <v>6</v>
      </c>
      <c r="H293">
        <v>32</v>
      </c>
      <c r="I293">
        <v>29</v>
      </c>
      <c r="J293" s="7">
        <v>35</v>
      </c>
      <c r="K293" s="24">
        <v>19</v>
      </c>
      <c r="L293" s="24">
        <v>18</v>
      </c>
      <c r="M293" s="7">
        <v>21</v>
      </c>
      <c r="N293" s="39">
        <f t="shared" si="29"/>
        <v>19</v>
      </c>
      <c r="O293" s="40">
        <f t="shared" si="26"/>
        <v>45074</v>
      </c>
      <c r="P293" s="41">
        <f t="shared" si="27"/>
        <v>45099</v>
      </c>
      <c r="Q293" s="70"/>
      <c r="R293" s="64" t="s">
        <v>733</v>
      </c>
      <c r="S293" s="65" t="s">
        <v>71</v>
      </c>
    </row>
    <row r="294" spans="1:19">
      <c r="A294" t="s">
        <v>382</v>
      </c>
      <c r="B294" s="21">
        <v>45092</v>
      </c>
      <c r="C294" s="31" t="s">
        <v>356</v>
      </c>
      <c r="D294" s="6">
        <v>4</v>
      </c>
      <c r="H294" s="24">
        <v>36</v>
      </c>
      <c r="I294">
        <v>35</v>
      </c>
      <c r="J294" s="7">
        <v>37</v>
      </c>
      <c r="K294" s="24">
        <v>21</v>
      </c>
      <c r="L294" s="24">
        <v>21</v>
      </c>
      <c r="M294" s="7">
        <v>22</v>
      </c>
      <c r="N294" s="39">
        <f t="shared" si="29"/>
        <v>21</v>
      </c>
      <c r="O294" s="40">
        <f t="shared" si="26"/>
        <v>45072</v>
      </c>
      <c r="P294" s="41">
        <f t="shared" si="27"/>
        <v>45097</v>
      </c>
      <c r="Q294" s="70" t="s">
        <v>625</v>
      </c>
      <c r="R294" s="64" t="s">
        <v>733</v>
      </c>
      <c r="S294" s="65" t="s">
        <v>71</v>
      </c>
    </row>
    <row r="295" spans="1:19">
      <c r="A295" t="s">
        <v>388</v>
      </c>
      <c r="B295" s="21">
        <v>45092</v>
      </c>
      <c r="C295" s="31" t="s">
        <v>356</v>
      </c>
      <c r="D295" s="6">
        <v>3</v>
      </c>
      <c r="H295">
        <v>20</v>
      </c>
      <c r="I295" t="s">
        <v>42</v>
      </c>
      <c r="J295" s="7" t="s">
        <v>42</v>
      </c>
      <c r="K295" s="24">
        <v>14</v>
      </c>
      <c r="L295" s="24">
        <v>11</v>
      </c>
      <c r="M295" s="7">
        <v>11</v>
      </c>
      <c r="N295" s="39">
        <f t="shared" si="29"/>
        <v>12</v>
      </c>
      <c r="O295" s="40">
        <f t="shared" si="26"/>
        <v>45081</v>
      </c>
      <c r="P295" s="41">
        <f t="shared" si="27"/>
        <v>45106</v>
      </c>
      <c r="Q295" s="70"/>
      <c r="R295" s="64" t="s">
        <v>733</v>
      </c>
      <c r="S295" s="65" t="s">
        <v>71</v>
      </c>
    </row>
    <row r="296" spans="1:19">
      <c r="A296" t="s">
        <v>423</v>
      </c>
      <c r="B296" s="21">
        <v>45092</v>
      </c>
      <c r="C296" s="52" t="s">
        <v>390</v>
      </c>
      <c r="D296" s="6">
        <v>3</v>
      </c>
      <c r="E296">
        <v>45</v>
      </c>
      <c r="F296">
        <v>45</v>
      </c>
      <c r="G296" s="7">
        <v>60</v>
      </c>
      <c r="K296" s="24">
        <v>6</v>
      </c>
      <c r="L296" s="24">
        <v>6</v>
      </c>
      <c r="M296" s="7">
        <v>7</v>
      </c>
      <c r="N296" s="39">
        <f t="shared" si="29"/>
        <v>6</v>
      </c>
      <c r="O296" s="40">
        <f t="shared" si="26"/>
        <v>45087</v>
      </c>
      <c r="P296" s="41">
        <f t="shared" si="27"/>
        <v>45112</v>
      </c>
      <c r="Q296" s="71" t="s">
        <v>639</v>
      </c>
      <c r="R296" s="64" t="s">
        <v>733</v>
      </c>
      <c r="S296" s="65" t="s">
        <v>71</v>
      </c>
    </row>
    <row r="297" spans="1:19">
      <c r="A297" t="s">
        <v>496</v>
      </c>
      <c r="B297" s="21">
        <v>45091</v>
      </c>
      <c r="C297" s="52" t="s">
        <v>489</v>
      </c>
      <c r="D297" s="6">
        <v>4</v>
      </c>
      <c r="E297">
        <v>0</v>
      </c>
      <c r="F297">
        <v>10</v>
      </c>
      <c r="G297" s="7">
        <v>30</v>
      </c>
      <c r="K297" s="24">
        <v>0</v>
      </c>
      <c r="L297" s="24">
        <v>1</v>
      </c>
      <c r="M297" s="7">
        <v>4</v>
      </c>
      <c r="N297" s="39">
        <f t="shared" si="29"/>
        <v>2</v>
      </c>
      <c r="O297" s="40">
        <f t="shared" si="26"/>
        <v>45090</v>
      </c>
      <c r="P297" s="41">
        <f t="shared" si="27"/>
        <v>45115</v>
      </c>
      <c r="Q297" s="71" t="s">
        <v>639</v>
      </c>
      <c r="R297" s="64" t="s">
        <v>733</v>
      </c>
      <c r="S297" s="65" t="s">
        <v>71</v>
      </c>
    </row>
    <row r="298" spans="1:19">
      <c r="A298" t="s">
        <v>514</v>
      </c>
      <c r="B298" s="21">
        <v>45091</v>
      </c>
      <c r="C298" s="52" t="s">
        <v>489</v>
      </c>
      <c r="D298" s="6">
        <v>6</v>
      </c>
      <c r="H298">
        <v>38</v>
      </c>
      <c r="I298">
        <v>37</v>
      </c>
      <c r="J298" s="7">
        <v>38</v>
      </c>
      <c r="K298" s="24">
        <v>22</v>
      </c>
      <c r="L298" s="24">
        <v>22</v>
      </c>
      <c r="M298" s="7">
        <v>22</v>
      </c>
      <c r="N298" s="39">
        <f t="shared" si="29"/>
        <v>22</v>
      </c>
      <c r="O298" s="40">
        <f t="shared" si="26"/>
        <v>45070</v>
      </c>
      <c r="P298" s="41">
        <f t="shared" si="27"/>
        <v>45095</v>
      </c>
      <c r="Q298" s="70" t="s">
        <v>624</v>
      </c>
      <c r="R298" s="64" t="s">
        <v>733</v>
      </c>
      <c r="S298" s="65" t="s">
        <v>71</v>
      </c>
    </row>
    <row r="299" spans="1:19">
      <c r="A299" t="s">
        <v>517</v>
      </c>
      <c r="B299" s="21">
        <v>45091</v>
      </c>
      <c r="C299" s="52" t="s">
        <v>489</v>
      </c>
      <c r="D299" s="6">
        <v>3</v>
      </c>
      <c r="H299">
        <v>30</v>
      </c>
      <c r="I299">
        <v>32</v>
      </c>
      <c r="J299" s="7">
        <v>33</v>
      </c>
      <c r="K299" s="24">
        <v>19</v>
      </c>
      <c r="L299" s="24">
        <v>19</v>
      </c>
      <c r="M299" s="7">
        <v>20</v>
      </c>
      <c r="N299" s="39">
        <f t="shared" si="29"/>
        <v>19</v>
      </c>
      <c r="O299" s="40">
        <f t="shared" si="26"/>
        <v>45073</v>
      </c>
      <c r="P299" s="41">
        <f t="shared" si="27"/>
        <v>45098</v>
      </c>
      <c r="Q299" s="70"/>
      <c r="R299" s="64" t="s">
        <v>733</v>
      </c>
      <c r="S299" s="65" t="s">
        <v>71</v>
      </c>
    </row>
    <row r="300" spans="1:19">
      <c r="A300" t="s">
        <v>526</v>
      </c>
      <c r="B300" s="21">
        <v>45088</v>
      </c>
      <c r="C300" s="52" t="s">
        <v>523</v>
      </c>
      <c r="D300" s="6">
        <v>4</v>
      </c>
      <c r="H300" t="s">
        <v>39</v>
      </c>
      <c r="K300" s="24">
        <v>24</v>
      </c>
      <c r="L300" s="24"/>
      <c r="N300" s="39">
        <f t="shared" si="29"/>
        <v>8</v>
      </c>
      <c r="O300" s="40">
        <f t="shared" si="26"/>
        <v>45081</v>
      </c>
      <c r="P300" s="41">
        <f t="shared" si="27"/>
        <v>45106</v>
      </c>
      <c r="Q300" s="70"/>
      <c r="R300" s="64" t="s">
        <v>733</v>
      </c>
      <c r="S300" s="65" t="s">
        <v>71</v>
      </c>
    </row>
    <row r="301" spans="1:19">
      <c r="A301" t="s">
        <v>591</v>
      </c>
      <c r="B301" s="21">
        <v>45091</v>
      </c>
      <c r="C301" s="66" t="s">
        <v>582</v>
      </c>
      <c r="D301" s="6">
        <v>4</v>
      </c>
      <c r="H301">
        <v>30</v>
      </c>
      <c r="I301">
        <v>31</v>
      </c>
      <c r="J301" s="7">
        <v>31</v>
      </c>
      <c r="K301" s="24">
        <v>19</v>
      </c>
      <c r="L301" s="24">
        <v>19</v>
      </c>
      <c r="M301" s="7">
        <v>19</v>
      </c>
      <c r="N301" s="8">
        <f t="shared" si="29"/>
        <v>19</v>
      </c>
      <c r="O301" s="40">
        <f t="shared" si="26"/>
        <v>45073</v>
      </c>
      <c r="P301" s="41">
        <f t="shared" si="27"/>
        <v>45098</v>
      </c>
      <c r="Q301" s="70"/>
      <c r="R301" s="64" t="s">
        <v>733</v>
      </c>
      <c r="S301" s="65" t="s">
        <v>71</v>
      </c>
    </row>
    <row r="302" spans="1:19">
      <c r="A302" t="s">
        <v>601</v>
      </c>
      <c r="B302" s="21">
        <v>45091</v>
      </c>
      <c r="C302" s="66" t="s">
        <v>582</v>
      </c>
      <c r="D302" s="6">
        <v>4</v>
      </c>
      <c r="H302">
        <v>39</v>
      </c>
      <c r="I302">
        <v>36</v>
      </c>
      <c r="J302" s="7">
        <v>36</v>
      </c>
      <c r="K302" s="24">
        <v>22</v>
      </c>
      <c r="L302" s="24">
        <v>21</v>
      </c>
      <c r="M302" s="7">
        <v>21</v>
      </c>
      <c r="N302" s="8">
        <f t="shared" si="29"/>
        <v>21</v>
      </c>
      <c r="O302" s="40">
        <f t="shared" si="26"/>
        <v>45071</v>
      </c>
      <c r="P302" s="41">
        <f t="shared" si="27"/>
        <v>45096</v>
      </c>
      <c r="Q302" s="70" t="s">
        <v>624</v>
      </c>
      <c r="R302" s="64" t="s">
        <v>733</v>
      </c>
      <c r="S302" s="65" t="s">
        <v>71</v>
      </c>
    </row>
    <row r="303" spans="1:19">
      <c r="A303" t="s">
        <v>497</v>
      </c>
      <c r="B303" s="21">
        <v>45091</v>
      </c>
      <c r="C303" s="52" t="s">
        <v>489</v>
      </c>
      <c r="D303" s="6">
        <v>4</v>
      </c>
      <c r="H303">
        <v>30</v>
      </c>
      <c r="I303">
        <v>29</v>
      </c>
      <c r="J303" s="7">
        <v>30</v>
      </c>
      <c r="K303" s="24">
        <v>19</v>
      </c>
      <c r="L303" s="24">
        <v>18</v>
      </c>
      <c r="M303" s="7">
        <v>19</v>
      </c>
      <c r="N303" s="39">
        <f t="shared" si="29"/>
        <v>19</v>
      </c>
      <c r="O303" s="40">
        <f t="shared" si="26"/>
        <v>45073</v>
      </c>
      <c r="P303" s="41">
        <f t="shared" si="27"/>
        <v>45098</v>
      </c>
      <c r="Q303" s="70" t="s">
        <v>631</v>
      </c>
      <c r="R303" s="64" t="s">
        <v>733</v>
      </c>
      <c r="S303" s="65" t="s">
        <v>67</v>
      </c>
    </row>
    <row r="304" spans="1:19">
      <c r="A304" t="s">
        <v>604</v>
      </c>
      <c r="B304" s="21">
        <v>45091</v>
      </c>
      <c r="C304" s="66" t="s">
        <v>582</v>
      </c>
      <c r="D304" s="6">
        <v>5</v>
      </c>
      <c r="H304">
        <v>30</v>
      </c>
      <c r="I304">
        <v>35</v>
      </c>
      <c r="J304" s="7">
        <v>32</v>
      </c>
      <c r="K304" s="24">
        <v>19</v>
      </c>
      <c r="L304" s="24">
        <v>21</v>
      </c>
      <c r="M304" s="7">
        <v>19</v>
      </c>
      <c r="N304" s="8">
        <f t="shared" si="29"/>
        <v>20</v>
      </c>
      <c r="O304" s="40">
        <f t="shared" si="26"/>
        <v>45072</v>
      </c>
      <c r="P304" s="41">
        <f t="shared" si="27"/>
        <v>45097</v>
      </c>
      <c r="Q304" s="70" t="s">
        <v>633</v>
      </c>
      <c r="R304" s="64" t="s">
        <v>733</v>
      </c>
      <c r="S304" s="65" t="s">
        <v>67</v>
      </c>
    </row>
    <row r="305" spans="1:19">
      <c r="A305" t="s">
        <v>589</v>
      </c>
      <c r="B305" s="21">
        <v>45091</v>
      </c>
      <c r="C305" s="66" t="s">
        <v>582</v>
      </c>
      <c r="D305" s="6">
        <v>5</v>
      </c>
      <c r="H305">
        <v>31</v>
      </c>
      <c r="I305">
        <v>33</v>
      </c>
      <c r="J305" s="7">
        <v>34</v>
      </c>
      <c r="K305" s="24">
        <v>19</v>
      </c>
      <c r="L305" s="24">
        <v>20</v>
      </c>
      <c r="M305" s="7">
        <v>20</v>
      </c>
      <c r="N305" s="8">
        <f t="shared" si="29"/>
        <v>20</v>
      </c>
      <c r="O305" s="40">
        <f t="shared" si="26"/>
        <v>45072</v>
      </c>
      <c r="P305" s="41">
        <f t="shared" si="27"/>
        <v>45097</v>
      </c>
      <c r="Q305" s="79"/>
      <c r="R305" s="81" t="s">
        <v>734</v>
      </c>
      <c r="S305" s="65" t="s">
        <v>67</v>
      </c>
    </row>
    <row r="306" spans="1:19">
      <c r="A306" t="s">
        <v>365</v>
      </c>
      <c r="B306" s="21">
        <v>45092</v>
      </c>
      <c r="C306" s="31" t="s">
        <v>356</v>
      </c>
      <c r="D306" s="6">
        <v>4</v>
      </c>
      <c r="H306">
        <v>32</v>
      </c>
      <c r="I306">
        <v>34</v>
      </c>
      <c r="J306" s="7">
        <v>33</v>
      </c>
      <c r="K306" s="24">
        <v>19</v>
      </c>
      <c r="L306" s="24">
        <v>20</v>
      </c>
      <c r="M306" s="7">
        <v>20</v>
      </c>
      <c r="N306" s="39">
        <f t="shared" si="29"/>
        <v>20</v>
      </c>
      <c r="O306" s="40">
        <f t="shared" si="26"/>
        <v>45073</v>
      </c>
      <c r="P306" s="41">
        <f t="shared" si="27"/>
        <v>45098</v>
      </c>
      <c r="Q306" s="70" t="s">
        <v>624</v>
      </c>
      <c r="R306" s="64" t="s">
        <v>686</v>
      </c>
      <c r="S306" s="65" t="s">
        <v>57</v>
      </c>
    </row>
    <row r="307" spans="1:19">
      <c r="A307" t="s">
        <v>145</v>
      </c>
      <c r="B307" s="21">
        <v>45091</v>
      </c>
      <c r="C307" s="31" t="s">
        <v>103</v>
      </c>
      <c r="D307" s="6">
        <v>8</v>
      </c>
      <c r="H307">
        <v>36</v>
      </c>
      <c r="I307">
        <v>37</v>
      </c>
      <c r="J307" s="7">
        <v>39</v>
      </c>
      <c r="K307" s="24">
        <v>21</v>
      </c>
      <c r="L307" s="24">
        <v>22</v>
      </c>
      <c r="M307" s="7">
        <v>22</v>
      </c>
      <c r="N307" s="39">
        <f t="shared" si="29"/>
        <v>22</v>
      </c>
      <c r="O307" s="40">
        <f t="shared" si="26"/>
        <v>45070</v>
      </c>
      <c r="P307" s="41">
        <f t="shared" si="27"/>
        <v>45095</v>
      </c>
      <c r="Q307" s="70" t="s">
        <v>635</v>
      </c>
      <c r="R307" s="64" t="s">
        <v>686</v>
      </c>
      <c r="S307" s="65" t="s">
        <v>71</v>
      </c>
    </row>
    <row r="308" spans="1:19">
      <c r="A308" t="s">
        <v>204</v>
      </c>
      <c r="B308" s="21">
        <v>45091</v>
      </c>
      <c r="C308" s="52" t="s">
        <v>161</v>
      </c>
      <c r="D308" s="6">
        <v>5</v>
      </c>
      <c r="H308">
        <v>32</v>
      </c>
      <c r="I308">
        <v>38</v>
      </c>
      <c r="J308" s="7">
        <v>39</v>
      </c>
      <c r="K308" s="24">
        <v>19</v>
      </c>
      <c r="L308" s="24">
        <v>22</v>
      </c>
      <c r="M308" s="7">
        <v>22</v>
      </c>
      <c r="N308" s="39">
        <f t="shared" si="29"/>
        <v>21</v>
      </c>
      <c r="O308" s="40">
        <f t="shared" si="26"/>
        <v>45071</v>
      </c>
      <c r="P308" s="41">
        <f t="shared" si="27"/>
        <v>45096</v>
      </c>
      <c r="Q308" s="70" t="s">
        <v>624</v>
      </c>
      <c r="R308" s="64" t="s">
        <v>734</v>
      </c>
      <c r="S308" s="65" t="s">
        <v>57</v>
      </c>
    </row>
    <row r="309" spans="1:19">
      <c r="A309" t="s">
        <v>299</v>
      </c>
      <c r="B309" s="21">
        <v>45092</v>
      </c>
      <c r="C309" s="52" t="s">
        <v>231</v>
      </c>
      <c r="D309" s="6">
        <v>2</v>
      </c>
      <c r="E309">
        <v>0</v>
      </c>
      <c r="F309">
        <v>0</v>
      </c>
      <c r="K309" s="24">
        <v>0</v>
      </c>
      <c r="L309" s="24">
        <v>0</v>
      </c>
      <c r="N309" s="39">
        <v>0</v>
      </c>
      <c r="O309" s="40">
        <f t="shared" si="26"/>
        <v>45093</v>
      </c>
      <c r="P309" s="41">
        <f t="shared" si="27"/>
        <v>45118</v>
      </c>
      <c r="Q309" s="70"/>
      <c r="R309" s="64" t="s">
        <v>734</v>
      </c>
      <c r="S309" s="65" t="s">
        <v>57</v>
      </c>
    </row>
    <row r="310" spans="1:19">
      <c r="A310" t="s">
        <v>304</v>
      </c>
      <c r="B310" s="21">
        <v>45089</v>
      </c>
      <c r="C310" s="31" t="s">
        <v>305</v>
      </c>
      <c r="D310" s="6">
        <v>3</v>
      </c>
      <c r="H310">
        <v>42</v>
      </c>
      <c r="I310">
        <v>44</v>
      </c>
      <c r="J310" s="7">
        <v>42</v>
      </c>
      <c r="K310" s="24">
        <v>23</v>
      </c>
      <c r="L310" s="24">
        <v>23</v>
      </c>
      <c r="M310" s="7">
        <v>23</v>
      </c>
      <c r="N310" s="39">
        <f t="shared" ref="N310:N323" si="30">ROUND((K310+L310+M310)/3,0)</f>
        <v>23</v>
      </c>
      <c r="O310" s="40">
        <f t="shared" si="26"/>
        <v>45067</v>
      </c>
      <c r="P310" s="41">
        <f t="shared" si="27"/>
        <v>45092</v>
      </c>
      <c r="Q310" s="70" t="s">
        <v>625</v>
      </c>
      <c r="R310" s="64" t="s">
        <v>734</v>
      </c>
      <c r="S310" s="65" t="s">
        <v>57</v>
      </c>
    </row>
    <row r="311" spans="1:19">
      <c r="A311" t="s">
        <v>350</v>
      </c>
      <c r="B311" s="21">
        <v>45089</v>
      </c>
      <c r="C311" s="31" t="s">
        <v>344</v>
      </c>
      <c r="D311" s="6">
        <v>6</v>
      </c>
      <c r="H311">
        <v>38</v>
      </c>
      <c r="I311">
        <v>36</v>
      </c>
      <c r="J311" s="7">
        <v>36</v>
      </c>
      <c r="K311" s="24">
        <v>22</v>
      </c>
      <c r="L311" s="24">
        <v>21</v>
      </c>
      <c r="M311" s="7">
        <v>21</v>
      </c>
      <c r="N311" s="39">
        <f t="shared" si="30"/>
        <v>21</v>
      </c>
      <c r="O311" s="40">
        <f t="shared" si="26"/>
        <v>45069</v>
      </c>
      <c r="P311" s="41">
        <f t="shared" si="27"/>
        <v>45094</v>
      </c>
      <c r="Q311" s="70" t="s">
        <v>624</v>
      </c>
      <c r="R311" s="64" t="s">
        <v>734</v>
      </c>
      <c r="S311" s="65" t="s">
        <v>57</v>
      </c>
    </row>
    <row r="312" spans="1:19">
      <c r="A312" t="s">
        <v>355</v>
      </c>
      <c r="B312" s="21">
        <v>45092</v>
      </c>
      <c r="C312" s="31" t="s">
        <v>356</v>
      </c>
      <c r="D312" s="6">
        <v>4</v>
      </c>
      <c r="H312">
        <v>32</v>
      </c>
      <c r="I312">
        <v>28</v>
      </c>
      <c r="J312" s="7">
        <v>32</v>
      </c>
      <c r="K312" s="24">
        <v>19</v>
      </c>
      <c r="L312" s="24">
        <v>18</v>
      </c>
      <c r="M312" s="7">
        <v>19</v>
      </c>
      <c r="N312" s="39">
        <f t="shared" si="30"/>
        <v>19</v>
      </c>
      <c r="O312" s="40">
        <f t="shared" si="26"/>
        <v>45074</v>
      </c>
      <c r="P312" s="41">
        <f t="shared" si="27"/>
        <v>45099</v>
      </c>
      <c r="Q312" s="70"/>
      <c r="R312" s="64" t="s">
        <v>734</v>
      </c>
      <c r="S312" s="65" t="s">
        <v>57</v>
      </c>
    </row>
    <row r="313" spans="1:19">
      <c r="A313" t="s">
        <v>384</v>
      </c>
      <c r="B313" s="21">
        <v>45092</v>
      </c>
      <c r="C313" s="31" t="s">
        <v>356</v>
      </c>
      <c r="D313" s="6">
        <v>4</v>
      </c>
      <c r="H313" s="24">
        <v>30</v>
      </c>
      <c r="I313">
        <v>28</v>
      </c>
      <c r="J313" s="7">
        <v>30</v>
      </c>
      <c r="K313" s="24">
        <v>19</v>
      </c>
      <c r="L313" s="24">
        <v>18</v>
      </c>
      <c r="M313" s="7">
        <v>19</v>
      </c>
      <c r="N313" s="39">
        <f t="shared" si="30"/>
        <v>19</v>
      </c>
      <c r="O313" s="40">
        <f t="shared" si="26"/>
        <v>45074</v>
      </c>
      <c r="P313" s="41">
        <f t="shared" si="27"/>
        <v>45099</v>
      </c>
      <c r="Q313" s="70"/>
      <c r="R313" s="64" t="s">
        <v>734</v>
      </c>
      <c r="S313" s="65" t="s">
        <v>57</v>
      </c>
    </row>
    <row r="314" spans="1:19">
      <c r="A314" t="s">
        <v>419</v>
      </c>
      <c r="B314" s="21">
        <v>45092</v>
      </c>
      <c r="C314" s="52" t="s">
        <v>390</v>
      </c>
      <c r="D314" s="6">
        <v>4</v>
      </c>
      <c r="H314">
        <v>30</v>
      </c>
      <c r="I314">
        <v>32</v>
      </c>
      <c r="J314" s="7">
        <v>35</v>
      </c>
      <c r="K314" s="24">
        <v>19</v>
      </c>
      <c r="L314" s="24">
        <v>19</v>
      </c>
      <c r="M314" s="7">
        <v>21</v>
      </c>
      <c r="N314" s="39">
        <f t="shared" si="30"/>
        <v>20</v>
      </c>
      <c r="O314" s="40">
        <f t="shared" si="26"/>
        <v>45073</v>
      </c>
      <c r="P314" s="41">
        <f t="shared" si="27"/>
        <v>45098</v>
      </c>
      <c r="Q314" s="70" t="s">
        <v>624</v>
      </c>
      <c r="R314" s="64" t="s">
        <v>734</v>
      </c>
      <c r="S314" s="65" t="s">
        <v>57</v>
      </c>
    </row>
    <row r="315" spans="1:19">
      <c r="A315" t="s">
        <v>421</v>
      </c>
      <c r="B315" s="21">
        <v>45092</v>
      </c>
      <c r="C315" s="52" t="s">
        <v>390</v>
      </c>
      <c r="D315" s="6">
        <v>4</v>
      </c>
      <c r="H315">
        <v>37</v>
      </c>
      <c r="I315">
        <v>36</v>
      </c>
      <c r="J315" s="7">
        <v>39</v>
      </c>
      <c r="K315" s="24">
        <v>22</v>
      </c>
      <c r="L315" s="24">
        <v>21</v>
      </c>
      <c r="M315" s="7">
        <v>22</v>
      </c>
      <c r="N315" s="39">
        <f t="shared" si="30"/>
        <v>22</v>
      </c>
      <c r="O315" s="40">
        <f t="shared" si="26"/>
        <v>45071</v>
      </c>
      <c r="P315" s="41">
        <f t="shared" si="27"/>
        <v>45096</v>
      </c>
      <c r="Q315" s="70" t="s">
        <v>624</v>
      </c>
      <c r="R315" s="64" t="s">
        <v>734</v>
      </c>
      <c r="S315" s="65" t="s">
        <v>57</v>
      </c>
    </row>
    <row r="316" spans="1:19">
      <c r="A316" t="s">
        <v>260</v>
      </c>
      <c r="B316" s="21">
        <v>45092</v>
      </c>
      <c r="C316" s="52" t="s">
        <v>231</v>
      </c>
      <c r="D316" s="6">
        <v>4</v>
      </c>
      <c r="H316">
        <v>24</v>
      </c>
      <c r="I316">
        <v>25</v>
      </c>
      <c r="J316" s="7">
        <v>27</v>
      </c>
      <c r="K316" s="24">
        <v>16</v>
      </c>
      <c r="L316" s="24">
        <v>16</v>
      </c>
      <c r="M316" s="7">
        <v>17</v>
      </c>
      <c r="N316" s="39">
        <f t="shared" si="30"/>
        <v>16</v>
      </c>
      <c r="O316" s="40">
        <f t="shared" si="26"/>
        <v>45077</v>
      </c>
      <c r="P316" s="41">
        <f t="shared" si="27"/>
        <v>45102</v>
      </c>
      <c r="Q316" s="70"/>
      <c r="R316" s="64" t="s">
        <v>734</v>
      </c>
      <c r="S316" s="65" t="s">
        <v>71</v>
      </c>
    </row>
    <row r="317" spans="1:19">
      <c r="A317" t="s">
        <v>279</v>
      </c>
      <c r="B317" s="21">
        <v>45092</v>
      </c>
      <c r="C317" s="52" t="s">
        <v>231</v>
      </c>
      <c r="D317" s="6">
        <v>3</v>
      </c>
      <c r="E317">
        <v>90</v>
      </c>
      <c r="F317">
        <v>60</v>
      </c>
      <c r="G317" s="7">
        <v>90</v>
      </c>
      <c r="K317" s="24">
        <v>10</v>
      </c>
      <c r="L317" s="24">
        <v>7</v>
      </c>
      <c r="M317" s="7">
        <v>10</v>
      </c>
      <c r="N317" s="39">
        <f t="shared" si="30"/>
        <v>9</v>
      </c>
      <c r="O317" s="40">
        <f t="shared" si="26"/>
        <v>45084</v>
      </c>
      <c r="P317" s="41">
        <f t="shared" si="27"/>
        <v>45109</v>
      </c>
      <c r="Q317" s="70"/>
      <c r="R317" s="64" t="s">
        <v>734</v>
      </c>
      <c r="S317" s="65" t="s">
        <v>71</v>
      </c>
    </row>
    <row r="318" spans="1:19">
      <c r="A318" t="s">
        <v>283</v>
      </c>
      <c r="B318" s="21">
        <v>45092</v>
      </c>
      <c r="C318" s="52" t="s">
        <v>231</v>
      </c>
      <c r="D318" s="6">
        <v>6</v>
      </c>
      <c r="H318">
        <v>32</v>
      </c>
      <c r="I318">
        <v>30</v>
      </c>
      <c r="J318" s="7">
        <v>36</v>
      </c>
      <c r="K318" s="24">
        <v>19</v>
      </c>
      <c r="L318" s="24">
        <v>19</v>
      </c>
      <c r="M318" s="7">
        <v>21</v>
      </c>
      <c r="N318" s="39">
        <f t="shared" si="30"/>
        <v>20</v>
      </c>
      <c r="O318" s="40">
        <f t="shared" si="26"/>
        <v>45073</v>
      </c>
      <c r="P318" s="41">
        <f t="shared" si="27"/>
        <v>45098</v>
      </c>
      <c r="Q318" s="70" t="s">
        <v>635</v>
      </c>
      <c r="R318" s="64" t="s">
        <v>734</v>
      </c>
      <c r="S318" s="65" t="s">
        <v>71</v>
      </c>
    </row>
    <row r="319" spans="1:19">
      <c r="A319" t="s">
        <v>361</v>
      </c>
      <c r="B319" s="21">
        <v>45092</v>
      </c>
      <c r="C319" s="31" t="s">
        <v>356</v>
      </c>
      <c r="D319" s="6">
        <v>4</v>
      </c>
      <c r="H319">
        <v>25</v>
      </c>
      <c r="I319">
        <v>25</v>
      </c>
      <c r="J319" s="7">
        <v>25</v>
      </c>
      <c r="K319" s="24">
        <v>16</v>
      </c>
      <c r="L319" s="24">
        <v>16</v>
      </c>
      <c r="M319" s="7">
        <v>16</v>
      </c>
      <c r="N319" s="39">
        <f t="shared" si="30"/>
        <v>16</v>
      </c>
      <c r="O319" s="40">
        <f t="shared" si="26"/>
        <v>45077</v>
      </c>
      <c r="P319" s="41">
        <f t="shared" si="27"/>
        <v>45102</v>
      </c>
      <c r="Q319" s="70"/>
      <c r="R319" s="64" t="s">
        <v>734</v>
      </c>
      <c r="S319" s="65" t="s">
        <v>71</v>
      </c>
    </row>
    <row r="320" spans="1:19">
      <c r="A320" t="s">
        <v>422</v>
      </c>
      <c r="B320" s="21">
        <v>45092</v>
      </c>
      <c r="C320" s="52" t="s">
        <v>390</v>
      </c>
      <c r="D320" s="6">
        <v>9</v>
      </c>
      <c r="H320">
        <v>30</v>
      </c>
      <c r="I320">
        <v>29</v>
      </c>
      <c r="J320" s="7">
        <v>29</v>
      </c>
      <c r="K320" s="24">
        <v>19</v>
      </c>
      <c r="L320" s="24">
        <v>18</v>
      </c>
      <c r="M320" s="7">
        <v>18</v>
      </c>
      <c r="N320" s="39">
        <f t="shared" si="30"/>
        <v>18</v>
      </c>
      <c r="O320" s="40">
        <f t="shared" si="26"/>
        <v>45075</v>
      </c>
      <c r="P320" s="41">
        <f t="shared" si="27"/>
        <v>45100</v>
      </c>
      <c r="Q320" s="70" t="s">
        <v>633</v>
      </c>
      <c r="R320" s="64" t="s">
        <v>734</v>
      </c>
      <c r="S320" s="65" t="s">
        <v>71</v>
      </c>
    </row>
    <row r="321" spans="1:19">
      <c r="A321" t="s">
        <v>427</v>
      </c>
      <c r="B321" s="21">
        <v>45092</v>
      </c>
      <c r="C321" s="52" t="s">
        <v>390</v>
      </c>
      <c r="D321" s="6">
        <v>3</v>
      </c>
      <c r="E321">
        <v>15</v>
      </c>
      <c r="F321">
        <v>15</v>
      </c>
      <c r="G321" s="7">
        <v>15</v>
      </c>
      <c r="K321" s="24">
        <v>1</v>
      </c>
      <c r="L321" s="24">
        <v>1</v>
      </c>
      <c r="M321" s="7">
        <v>1</v>
      </c>
      <c r="N321" s="39">
        <f t="shared" si="30"/>
        <v>1</v>
      </c>
      <c r="O321" s="40">
        <f t="shared" si="26"/>
        <v>45092</v>
      </c>
      <c r="P321" s="41">
        <f t="shared" si="27"/>
        <v>45117</v>
      </c>
      <c r="Q321" s="71" t="s">
        <v>639</v>
      </c>
      <c r="R321" s="64" t="s">
        <v>734</v>
      </c>
      <c r="S321" s="65" t="s">
        <v>71</v>
      </c>
    </row>
    <row r="322" spans="1:20">
      <c r="A322" t="s">
        <v>152</v>
      </c>
      <c r="B322" s="21">
        <v>45091</v>
      </c>
      <c r="C322" s="31" t="s">
        <v>103</v>
      </c>
      <c r="D322" s="6">
        <v>3</v>
      </c>
      <c r="H322">
        <v>27</v>
      </c>
      <c r="I322">
        <v>29</v>
      </c>
      <c r="J322" s="7">
        <v>30</v>
      </c>
      <c r="K322" s="24">
        <v>17</v>
      </c>
      <c r="L322" s="24">
        <v>18</v>
      </c>
      <c r="M322" s="7">
        <v>19</v>
      </c>
      <c r="N322" s="39">
        <f t="shared" si="30"/>
        <v>18</v>
      </c>
      <c r="O322" s="40">
        <f t="shared" ref="O322:O358" si="31">B322-N322+1</f>
        <v>45074</v>
      </c>
      <c r="P322" s="41">
        <f t="shared" ref="P322:P358" si="32">O322+25</f>
        <v>45099</v>
      </c>
      <c r="Q322" s="70"/>
      <c r="R322" s="64" t="s">
        <v>687</v>
      </c>
      <c r="S322" s="65" t="s">
        <v>57</v>
      </c>
      <c r="T322" s="94"/>
    </row>
    <row r="323" spans="1:19">
      <c r="A323" t="s">
        <v>179</v>
      </c>
      <c r="B323" s="21">
        <v>45091</v>
      </c>
      <c r="C323" s="52" t="s">
        <v>161</v>
      </c>
      <c r="D323" s="6">
        <v>4</v>
      </c>
      <c r="H323">
        <v>35</v>
      </c>
      <c r="I323">
        <v>37</v>
      </c>
      <c r="J323" s="7">
        <v>36</v>
      </c>
      <c r="K323" s="24">
        <v>21</v>
      </c>
      <c r="L323" s="24">
        <v>22</v>
      </c>
      <c r="M323" s="7">
        <v>21</v>
      </c>
      <c r="N323" s="39">
        <f t="shared" si="30"/>
        <v>21</v>
      </c>
      <c r="O323" s="40">
        <f t="shared" si="31"/>
        <v>45071</v>
      </c>
      <c r="P323" s="41">
        <f t="shared" si="32"/>
        <v>45096</v>
      </c>
      <c r="Q323" s="70" t="s">
        <v>624</v>
      </c>
      <c r="R323" s="64" t="s">
        <v>687</v>
      </c>
      <c r="S323" s="65" t="s">
        <v>57</v>
      </c>
    </row>
    <row r="324" spans="1:19">
      <c r="A324" t="s">
        <v>213</v>
      </c>
      <c r="B324" s="21">
        <v>45091</v>
      </c>
      <c r="C324" s="52" t="s">
        <v>161</v>
      </c>
      <c r="D324" s="6">
        <v>2</v>
      </c>
      <c r="H324">
        <v>24</v>
      </c>
      <c r="I324">
        <v>40</v>
      </c>
      <c r="K324" s="24">
        <v>16</v>
      </c>
      <c r="L324" s="24">
        <v>22</v>
      </c>
      <c r="N324" s="39">
        <f>ROUND((K324+L324)/2,0)</f>
        <v>19</v>
      </c>
      <c r="O324" s="40">
        <f t="shared" si="31"/>
        <v>45073</v>
      </c>
      <c r="P324" s="41">
        <f t="shared" si="32"/>
        <v>45098</v>
      </c>
      <c r="Q324" s="70" t="s">
        <v>631</v>
      </c>
      <c r="R324" s="64" t="s">
        <v>687</v>
      </c>
      <c r="S324" s="65" t="s">
        <v>57</v>
      </c>
    </row>
    <row r="325" spans="1:19">
      <c r="A325" t="s">
        <v>214</v>
      </c>
      <c r="B325" s="21">
        <v>45091</v>
      </c>
      <c r="C325" s="52" t="s">
        <v>161</v>
      </c>
      <c r="D325" s="6">
        <v>3</v>
      </c>
      <c r="H325" t="s">
        <v>140</v>
      </c>
      <c r="I325" t="s">
        <v>30</v>
      </c>
      <c r="J325" s="7" t="s">
        <v>196</v>
      </c>
      <c r="K325" s="24">
        <v>25</v>
      </c>
      <c r="L325" s="24">
        <v>25</v>
      </c>
      <c r="M325" s="7">
        <v>25</v>
      </c>
      <c r="N325" s="39">
        <f>ROUND((K325+L325+M325)/3,0)</f>
        <v>25</v>
      </c>
      <c r="O325" s="40">
        <f t="shared" si="31"/>
        <v>45067</v>
      </c>
      <c r="P325" s="41">
        <f t="shared" si="32"/>
        <v>45092</v>
      </c>
      <c r="Q325" s="70" t="s">
        <v>631</v>
      </c>
      <c r="R325" s="64" t="s">
        <v>687</v>
      </c>
      <c r="S325" s="65" t="s">
        <v>57</v>
      </c>
    </row>
    <row r="326" spans="1:19">
      <c r="A326" t="s">
        <v>259</v>
      </c>
      <c r="B326" s="21">
        <v>45092</v>
      </c>
      <c r="C326" s="52" t="s">
        <v>231</v>
      </c>
      <c r="D326" s="6">
        <v>6</v>
      </c>
      <c r="H326" t="s">
        <v>140</v>
      </c>
      <c r="I326" t="s">
        <v>39</v>
      </c>
      <c r="K326" s="24"/>
      <c r="L326" s="24"/>
      <c r="M326" s="7">
        <v>25</v>
      </c>
      <c r="N326" s="39">
        <v>25</v>
      </c>
      <c r="O326" s="40">
        <f t="shared" si="31"/>
        <v>45068</v>
      </c>
      <c r="P326" s="41">
        <f t="shared" si="32"/>
        <v>45093</v>
      </c>
      <c r="Q326" s="70" t="s">
        <v>635</v>
      </c>
      <c r="R326" s="64" t="s">
        <v>687</v>
      </c>
      <c r="S326" s="65" t="s">
        <v>57</v>
      </c>
    </row>
    <row r="327" spans="1:19">
      <c r="A327" t="s">
        <v>281</v>
      </c>
      <c r="B327" s="21">
        <v>45092</v>
      </c>
      <c r="C327" s="52" t="s">
        <v>231</v>
      </c>
      <c r="D327" s="6">
        <v>4</v>
      </c>
      <c r="E327" t="s">
        <v>42</v>
      </c>
      <c r="F327">
        <v>90</v>
      </c>
      <c r="G327" s="7">
        <v>90</v>
      </c>
      <c r="K327" s="24">
        <v>11</v>
      </c>
      <c r="L327" s="24">
        <v>10</v>
      </c>
      <c r="M327" s="7">
        <v>10</v>
      </c>
      <c r="N327" s="39">
        <f t="shared" ref="N327:N332" si="33">ROUND((K327+L327+M327)/3,0)</f>
        <v>10</v>
      </c>
      <c r="O327" s="40">
        <f t="shared" si="31"/>
        <v>45083</v>
      </c>
      <c r="P327" s="41">
        <f t="shared" si="32"/>
        <v>45108</v>
      </c>
      <c r="Q327" s="70"/>
      <c r="R327" s="64" t="s">
        <v>687</v>
      </c>
      <c r="S327" s="65" t="s">
        <v>57</v>
      </c>
    </row>
    <row r="328" spans="1:19">
      <c r="A328" t="s">
        <v>296</v>
      </c>
      <c r="B328" s="21">
        <v>45092</v>
      </c>
      <c r="C328" s="52" t="s">
        <v>231</v>
      </c>
      <c r="D328" s="6">
        <v>5</v>
      </c>
      <c r="H328">
        <v>30</v>
      </c>
      <c r="I328">
        <v>34</v>
      </c>
      <c r="J328" s="7">
        <v>35</v>
      </c>
      <c r="K328" s="24">
        <v>19</v>
      </c>
      <c r="L328" s="24">
        <v>20</v>
      </c>
      <c r="M328" s="7">
        <v>21</v>
      </c>
      <c r="N328" s="39">
        <f t="shared" si="33"/>
        <v>20</v>
      </c>
      <c r="O328" s="40">
        <f t="shared" si="31"/>
        <v>45073</v>
      </c>
      <c r="P328" s="41">
        <f t="shared" si="32"/>
        <v>45098</v>
      </c>
      <c r="Q328" s="70" t="s">
        <v>624</v>
      </c>
      <c r="R328" s="64" t="s">
        <v>687</v>
      </c>
      <c r="S328" s="65" t="s">
        <v>57</v>
      </c>
    </row>
    <row r="329" spans="1:19">
      <c r="A329" t="s">
        <v>297</v>
      </c>
      <c r="B329" s="21">
        <v>45092</v>
      </c>
      <c r="C329" s="52" t="s">
        <v>231</v>
      </c>
      <c r="D329" s="6">
        <v>4</v>
      </c>
      <c r="H329">
        <v>31</v>
      </c>
      <c r="I329">
        <v>27</v>
      </c>
      <c r="J329" s="7">
        <v>30</v>
      </c>
      <c r="K329" s="24">
        <v>19</v>
      </c>
      <c r="L329" s="24">
        <v>17</v>
      </c>
      <c r="M329" s="7">
        <v>19</v>
      </c>
      <c r="N329" s="39">
        <f t="shared" si="33"/>
        <v>18</v>
      </c>
      <c r="O329" s="40">
        <f t="shared" si="31"/>
        <v>45075</v>
      </c>
      <c r="P329" s="41">
        <f t="shared" si="32"/>
        <v>45100</v>
      </c>
      <c r="Q329" s="70"/>
      <c r="R329" s="64" t="s">
        <v>687</v>
      </c>
      <c r="S329" s="65" t="s">
        <v>57</v>
      </c>
    </row>
    <row r="330" spans="1:19">
      <c r="A330" t="s">
        <v>298</v>
      </c>
      <c r="B330" s="21">
        <v>45092</v>
      </c>
      <c r="C330" s="52" t="s">
        <v>231</v>
      </c>
      <c r="D330" s="6">
        <v>7</v>
      </c>
      <c r="H330">
        <v>35</v>
      </c>
      <c r="I330">
        <v>40</v>
      </c>
      <c r="J330" s="7">
        <v>36</v>
      </c>
      <c r="K330" s="24">
        <v>21</v>
      </c>
      <c r="L330" s="24">
        <v>22</v>
      </c>
      <c r="M330" s="7">
        <v>21</v>
      </c>
      <c r="N330" s="39">
        <f t="shared" si="33"/>
        <v>21</v>
      </c>
      <c r="O330" s="40">
        <f t="shared" si="31"/>
        <v>45072</v>
      </c>
      <c r="P330" s="41">
        <f t="shared" si="32"/>
        <v>45097</v>
      </c>
      <c r="Q330" s="70" t="s">
        <v>633</v>
      </c>
      <c r="R330" s="64" t="s">
        <v>687</v>
      </c>
      <c r="S330" s="65" t="s">
        <v>57</v>
      </c>
    </row>
    <row r="331" spans="1:19">
      <c r="A331" t="s">
        <v>301</v>
      </c>
      <c r="B331" s="21">
        <v>45092</v>
      </c>
      <c r="C331" s="52" t="s">
        <v>231</v>
      </c>
      <c r="D331" s="6">
        <v>3</v>
      </c>
      <c r="E331">
        <v>0</v>
      </c>
      <c r="F331">
        <v>0</v>
      </c>
      <c r="G331" s="7">
        <v>0</v>
      </c>
      <c r="K331" s="24">
        <v>0</v>
      </c>
      <c r="L331" s="24">
        <v>0</v>
      </c>
      <c r="M331" s="7">
        <v>0</v>
      </c>
      <c r="N331" s="39">
        <f t="shared" si="33"/>
        <v>0</v>
      </c>
      <c r="O331" s="40">
        <f t="shared" si="31"/>
        <v>45093</v>
      </c>
      <c r="P331" s="41">
        <f t="shared" si="32"/>
        <v>45118</v>
      </c>
      <c r="Q331" s="70"/>
      <c r="R331" s="64" t="s">
        <v>687</v>
      </c>
      <c r="S331" s="65" t="s">
        <v>57</v>
      </c>
    </row>
    <row r="332" spans="1:19">
      <c r="A332" t="s">
        <v>302</v>
      </c>
      <c r="B332" s="21">
        <v>45092</v>
      </c>
      <c r="C332" s="52" t="s">
        <v>231</v>
      </c>
      <c r="D332" s="6">
        <v>6</v>
      </c>
      <c r="H332">
        <v>32</v>
      </c>
      <c r="I332">
        <v>34</v>
      </c>
      <c r="J332" s="7">
        <v>37</v>
      </c>
      <c r="K332" s="24">
        <v>19</v>
      </c>
      <c r="L332" s="24">
        <v>20</v>
      </c>
      <c r="M332" s="7">
        <v>22</v>
      </c>
      <c r="N332" s="39">
        <f t="shared" si="33"/>
        <v>20</v>
      </c>
      <c r="O332" s="40">
        <f t="shared" si="31"/>
        <v>45073</v>
      </c>
      <c r="P332" s="41">
        <f t="shared" si="32"/>
        <v>45098</v>
      </c>
      <c r="Q332" s="70" t="s">
        <v>633</v>
      </c>
      <c r="R332" s="64" t="s">
        <v>687</v>
      </c>
      <c r="S332" s="65" t="s">
        <v>57</v>
      </c>
    </row>
    <row r="333" spans="1:19">
      <c r="A333" t="s">
        <v>354</v>
      </c>
      <c r="B333" s="21">
        <v>45089</v>
      </c>
      <c r="C333" s="31" t="s">
        <v>344</v>
      </c>
      <c r="D333" s="6">
        <v>3</v>
      </c>
      <c r="H333" t="s">
        <v>39</v>
      </c>
      <c r="K333" s="24">
        <v>24</v>
      </c>
      <c r="L333" s="24"/>
      <c r="N333" s="39">
        <v>24</v>
      </c>
      <c r="O333" s="40">
        <f t="shared" si="31"/>
        <v>45066</v>
      </c>
      <c r="P333" s="41">
        <f t="shared" si="32"/>
        <v>45091</v>
      </c>
      <c r="Q333" s="70" t="s">
        <v>625</v>
      </c>
      <c r="R333" s="64" t="s">
        <v>687</v>
      </c>
      <c r="S333" s="65" t="s">
        <v>57</v>
      </c>
    </row>
    <row r="334" spans="1:19">
      <c r="A334" t="s">
        <v>357</v>
      </c>
      <c r="B334" s="21">
        <v>45092</v>
      </c>
      <c r="C334" s="31" t="s">
        <v>356</v>
      </c>
      <c r="D334" s="6">
        <v>2</v>
      </c>
      <c r="H334" t="s">
        <v>42</v>
      </c>
      <c r="I334">
        <v>28</v>
      </c>
      <c r="K334" s="24">
        <v>11</v>
      </c>
      <c r="L334" s="24">
        <v>18</v>
      </c>
      <c r="N334" s="39">
        <f>ROUND((K334+L334)/2,0)</f>
        <v>15</v>
      </c>
      <c r="O334" s="40">
        <f t="shared" si="31"/>
        <v>45078</v>
      </c>
      <c r="P334" s="41">
        <f t="shared" si="32"/>
        <v>45103</v>
      </c>
      <c r="Q334" s="70"/>
      <c r="R334" s="64" t="s">
        <v>687</v>
      </c>
      <c r="S334" s="65" t="s">
        <v>57</v>
      </c>
    </row>
    <row r="335" spans="1:19">
      <c r="A335" t="s">
        <v>364</v>
      </c>
      <c r="B335" s="21">
        <v>45092</v>
      </c>
      <c r="C335" s="31" t="s">
        <v>356</v>
      </c>
      <c r="D335" s="6">
        <v>3</v>
      </c>
      <c r="H335">
        <v>34</v>
      </c>
      <c r="I335">
        <v>36</v>
      </c>
      <c r="J335" s="7">
        <v>40</v>
      </c>
      <c r="K335" s="24">
        <v>20</v>
      </c>
      <c r="L335" s="24">
        <v>21</v>
      </c>
      <c r="M335" s="7">
        <v>22</v>
      </c>
      <c r="N335" s="39">
        <f>ROUND((K335+L335+M335)/3,0)</f>
        <v>21</v>
      </c>
      <c r="O335" s="40">
        <f t="shared" si="31"/>
        <v>45072</v>
      </c>
      <c r="P335" s="41">
        <f t="shared" si="32"/>
        <v>45097</v>
      </c>
      <c r="Q335" s="70" t="s">
        <v>631</v>
      </c>
      <c r="R335" s="64" t="s">
        <v>687</v>
      </c>
      <c r="S335" s="65" t="s">
        <v>57</v>
      </c>
    </row>
    <row r="336" spans="1:19">
      <c r="A336" t="s">
        <v>383</v>
      </c>
      <c r="B336" s="21">
        <v>45092</v>
      </c>
      <c r="C336" s="31" t="s">
        <v>356</v>
      </c>
      <c r="D336" s="6">
        <v>4</v>
      </c>
      <c r="H336" s="24">
        <v>29</v>
      </c>
      <c r="I336">
        <v>22</v>
      </c>
      <c r="J336" s="7">
        <v>24</v>
      </c>
      <c r="K336" s="24">
        <v>18</v>
      </c>
      <c r="L336" s="24">
        <v>25</v>
      </c>
      <c r="M336" s="7">
        <v>16</v>
      </c>
      <c r="N336" s="39">
        <f>ROUND((K336+L336+M336)/3,0)</f>
        <v>20</v>
      </c>
      <c r="O336" s="40">
        <f t="shared" si="31"/>
        <v>45073</v>
      </c>
      <c r="P336" s="41">
        <f t="shared" si="32"/>
        <v>45098</v>
      </c>
      <c r="Q336" s="70"/>
      <c r="R336" s="64" t="s">
        <v>687</v>
      </c>
      <c r="S336" s="65" t="s">
        <v>57</v>
      </c>
    </row>
    <row r="337" spans="1:19">
      <c r="A337" t="s">
        <v>385</v>
      </c>
      <c r="B337" s="21">
        <v>45092</v>
      </c>
      <c r="C337" s="31" t="s">
        <v>356</v>
      </c>
      <c r="D337" s="6">
        <v>4</v>
      </c>
      <c r="E337">
        <v>90</v>
      </c>
      <c r="F337">
        <v>90</v>
      </c>
      <c r="G337" s="7">
        <v>90</v>
      </c>
      <c r="K337" s="24">
        <v>10</v>
      </c>
      <c r="L337" s="24">
        <v>10</v>
      </c>
      <c r="M337" s="7">
        <v>10</v>
      </c>
      <c r="N337" s="39">
        <f>ROUND((K337+L337+M337)/3,0)</f>
        <v>10</v>
      </c>
      <c r="O337" s="40">
        <f t="shared" si="31"/>
        <v>45083</v>
      </c>
      <c r="P337" s="41">
        <f t="shared" si="32"/>
        <v>45108</v>
      </c>
      <c r="Q337" s="70"/>
      <c r="R337" s="64" t="s">
        <v>687</v>
      </c>
      <c r="S337" s="65" t="s">
        <v>57</v>
      </c>
    </row>
    <row r="338" spans="1:19">
      <c r="A338" t="s">
        <v>135</v>
      </c>
      <c r="B338" s="21">
        <v>45091</v>
      </c>
      <c r="C338" s="31" t="s">
        <v>103</v>
      </c>
      <c r="D338" s="6">
        <v>4</v>
      </c>
      <c r="E338">
        <v>30</v>
      </c>
      <c r="F338">
        <v>30</v>
      </c>
      <c r="G338" s="7">
        <v>15</v>
      </c>
      <c r="K338" s="24">
        <v>4</v>
      </c>
      <c r="L338" s="24">
        <v>4</v>
      </c>
      <c r="M338" s="7">
        <v>1</v>
      </c>
      <c r="N338" s="39">
        <f>ROUND((K338+L338+M338)/3,0)</f>
        <v>3</v>
      </c>
      <c r="O338" s="40">
        <f t="shared" si="31"/>
        <v>45089</v>
      </c>
      <c r="P338" s="41">
        <f t="shared" si="32"/>
        <v>45114</v>
      </c>
      <c r="Q338" s="95" t="s">
        <v>639</v>
      </c>
      <c r="R338" s="73" t="s">
        <v>687</v>
      </c>
      <c r="S338" s="74" t="s">
        <v>71</v>
      </c>
    </row>
    <row r="339" spans="1:19">
      <c r="A339" t="s">
        <v>363</v>
      </c>
      <c r="B339" s="21">
        <v>45092</v>
      </c>
      <c r="C339" s="31" t="s">
        <v>356</v>
      </c>
      <c r="D339" s="6">
        <v>2</v>
      </c>
      <c r="H339">
        <v>31</v>
      </c>
      <c r="I339">
        <v>32</v>
      </c>
      <c r="K339" s="24">
        <v>19</v>
      </c>
      <c r="L339" s="24">
        <v>19</v>
      </c>
      <c r="N339" s="39">
        <f>ROUND((K339+L339)/2,0)</f>
        <v>19</v>
      </c>
      <c r="O339" s="40">
        <f t="shared" si="31"/>
        <v>45074</v>
      </c>
      <c r="P339" s="41">
        <f t="shared" si="32"/>
        <v>45099</v>
      </c>
      <c r="Q339" s="70"/>
      <c r="R339" s="64" t="s">
        <v>687</v>
      </c>
      <c r="S339" s="65" t="s">
        <v>71</v>
      </c>
    </row>
    <row r="340" spans="1:19">
      <c r="A340" t="s">
        <v>208</v>
      </c>
      <c r="B340" s="21">
        <v>45091</v>
      </c>
      <c r="C340" s="52" t="s">
        <v>161</v>
      </c>
      <c r="D340" s="6">
        <v>5</v>
      </c>
      <c r="H340">
        <v>29</v>
      </c>
      <c r="I340">
        <v>32</v>
      </c>
      <c r="J340" s="7">
        <v>34</v>
      </c>
      <c r="K340" s="24">
        <v>18</v>
      </c>
      <c r="L340" s="24">
        <v>19</v>
      </c>
      <c r="M340" s="7">
        <v>20</v>
      </c>
      <c r="N340" s="39">
        <f t="shared" ref="N340:N348" si="34">ROUND((K340+L340+M340)/3,0)</f>
        <v>19</v>
      </c>
      <c r="O340" s="40">
        <f t="shared" si="31"/>
        <v>45073</v>
      </c>
      <c r="P340" s="41">
        <f t="shared" si="32"/>
        <v>45098</v>
      </c>
      <c r="Q340" s="70" t="s">
        <v>622</v>
      </c>
      <c r="R340" s="64" t="s">
        <v>735</v>
      </c>
      <c r="S340" s="65" t="s">
        <v>57</v>
      </c>
    </row>
    <row r="341" spans="1:19">
      <c r="A341" t="s">
        <v>238</v>
      </c>
      <c r="B341" s="21">
        <v>45092</v>
      </c>
      <c r="C341" s="52" t="s">
        <v>231</v>
      </c>
      <c r="D341" s="6">
        <v>3</v>
      </c>
      <c r="H341">
        <v>30</v>
      </c>
      <c r="I341">
        <v>32</v>
      </c>
      <c r="J341" s="7">
        <v>33</v>
      </c>
      <c r="K341" s="24">
        <v>19</v>
      </c>
      <c r="L341" s="24">
        <v>19</v>
      </c>
      <c r="M341" s="7">
        <v>20</v>
      </c>
      <c r="N341" s="39">
        <f t="shared" si="34"/>
        <v>19</v>
      </c>
      <c r="O341" s="40">
        <f t="shared" si="31"/>
        <v>45074</v>
      </c>
      <c r="P341" s="41">
        <f t="shared" si="32"/>
        <v>45099</v>
      </c>
      <c r="Q341" s="70" t="s">
        <v>631</v>
      </c>
      <c r="R341" s="64" t="s">
        <v>736</v>
      </c>
      <c r="S341" s="65" t="s">
        <v>71</v>
      </c>
    </row>
    <row r="342" spans="1:19">
      <c r="A342" t="s">
        <v>370</v>
      </c>
      <c r="B342" s="21">
        <v>45092</v>
      </c>
      <c r="C342" s="31" t="s">
        <v>356</v>
      </c>
      <c r="D342" s="6">
        <v>6</v>
      </c>
      <c r="H342">
        <v>41</v>
      </c>
      <c r="I342" t="s">
        <v>39</v>
      </c>
      <c r="K342" s="24">
        <v>23</v>
      </c>
      <c r="L342" s="24">
        <v>24</v>
      </c>
      <c r="M342" s="7">
        <v>24</v>
      </c>
      <c r="N342" s="39">
        <f t="shared" si="34"/>
        <v>24</v>
      </c>
      <c r="O342" s="40">
        <f t="shared" si="31"/>
        <v>45069</v>
      </c>
      <c r="P342" s="41">
        <f t="shared" si="32"/>
        <v>45094</v>
      </c>
      <c r="Q342" s="70" t="s">
        <v>633</v>
      </c>
      <c r="R342" s="64" t="s">
        <v>736</v>
      </c>
      <c r="S342" s="65" t="s">
        <v>71</v>
      </c>
    </row>
    <row r="343" spans="1:19">
      <c r="A343" t="s">
        <v>615</v>
      </c>
      <c r="B343" s="21">
        <v>45091</v>
      </c>
      <c r="C343" s="66" t="s">
        <v>582</v>
      </c>
      <c r="D343" s="6">
        <v>5</v>
      </c>
      <c r="H343">
        <v>38</v>
      </c>
      <c r="I343">
        <v>37</v>
      </c>
      <c r="J343" s="7">
        <v>36</v>
      </c>
      <c r="K343" s="24">
        <v>22</v>
      </c>
      <c r="L343" s="24">
        <v>22</v>
      </c>
      <c r="M343" s="7">
        <v>21</v>
      </c>
      <c r="N343" s="8">
        <f t="shared" si="34"/>
        <v>22</v>
      </c>
      <c r="O343" s="40">
        <f t="shared" si="31"/>
        <v>45070</v>
      </c>
      <c r="P343" s="41">
        <f t="shared" si="32"/>
        <v>45095</v>
      </c>
      <c r="Q343" s="70" t="s">
        <v>631</v>
      </c>
      <c r="R343" s="64" t="s">
        <v>736</v>
      </c>
      <c r="S343" s="65" t="s">
        <v>71</v>
      </c>
    </row>
    <row r="344" spans="1:19">
      <c r="A344" t="s">
        <v>396</v>
      </c>
      <c r="B344" s="21">
        <v>45092</v>
      </c>
      <c r="C344" s="52" t="s">
        <v>390</v>
      </c>
      <c r="D344" s="6">
        <v>3</v>
      </c>
      <c r="H344">
        <v>31</v>
      </c>
      <c r="I344">
        <v>32</v>
      </c>
      <c r="J344" s="7">
        <v>34</v>
      </c>
      <c r="K344" s="24">
        <v>19</v>
      </c>
      <c r="L344" s="24">
        <v>19</v>
      </c>
      <c r="M344" s="7">
        <v>20</v>
      </c>
      <c r="N344" s="39">
        <f t="shared" si="34"/>
        <v>19</v>
      </c>
      <c r="O344" s="40">
        <f t="shared" si="31"/>
        <v>45074</v>
      </c>
      <c r="P344" s="41">
        <f t="shared" si="32"/>
        <v>45099</v>
      </c>
      <c r="Q344" s="70" t="s">
        <v>631</v>
      </c>
      <c r="R344" s="64" t="s">
        <v>737</v>
      </c>
      <c r="S344" s="65" t="s">
        <v>71</v>
      </c>
    </row>
    <row r="345" spans="1:19">
      <c r="A345" t="s">
        <v>492</v>
      </c>
      <c r="B345" s="21">
        <v>45091</v>
      </c>
      <c r="C345" s="52" t="s">
        <v>489</v>
      </c>
      <c r="D345" s="6">
        <v>5</v>
      </c>
      <c r="E345" t="s">
        <v>42</v>
      </c>
      <c r="F345" t="s">
        <v>42</v>
      </c>
      <c r="J345" s="7">
        <v>18</v>
      </c>
      <c r="K345" s="24">
        <v>11</v>
      </c>
      <c r="L345" s="24">
        <v>11</v>
      </c>
      <c r="M345" s="7">
        <v>14</v>
      </c>
      <c r="N345" s="39">
        <f t="shared" si="34"/>
        <v>12</v>
      </c>
      <c r="O345" s="40">
        <f t="shared" si="31"/>
        <v>45080</v>
      </c>
      <c r="P345" s="41">
        <f t="shared" si="32"/>
        <v>45105</v>
      </c>
      <c r="Q345" s="79" t="s">
        <v>633</v>
      </c>
      <c r="R345" s="81" t="s">
        <v>737</v>
      </c>
      <c r="S345" s="65" t="s">
        <v>67</v>
      </c>
    </row>
    <row r="346" spans="1:19">
      <c r="A346" t="s">
        <v>129</v>
      </c>
      <c r="B346" s="21">
        <v>45091</v>
      </c>
      <c r="C346" s="31" t="s">
        <v>103</v>
      </c>
      <c r="D346" s="6">
        <v>3</v>
      </c>
      <c r="E346">
        <v>75</v>
      </c>
      <c r="F346">
        <v>75</v>
      </c>
      <c r="G346" s="7">
        <v>75</v>
      </c>
      <c r="K346" s="24">
        <v>8</v>
      </c>
      <c r="L346" s="24">
        <v>8</v>
      </c>
      <c r="M346" s="7">
        <v>8</v>
      </c>
      <c r="N346" s="39">
        <f t="shared" si="34"/>
        <v>8</v>
      </c>
      <c r="O346" s="40">
        <f t="shared" si="31"/>
        <v>45084</v>
      </c>
      <c r="P346" s="41">
        <f t="shared" si="32"/>
        <v>45109</v>
      </c>
      <c r="Q346" s="72"/>
      <c r="R346" s="73" t="s">
        <v>738</v>
      </c>
      <c r="S346" s="74" t="s">
        <v>57</v>
      </c>
    </row>
    <row r="347" spans="1:19">
      <c r="A347" t="s">
        <v>137</v>
      </c>
      <c r="B347" s="21">
        <v>45091</v>
      </c>
      <c r="C347" s="31" t="s">
        <v>103</v>
      </c>
      <c r="D347" s="6">
        <v>4</v>
      </c>
      <c r="H347">
        <v>33</v>
      </c>
      <c r="I347">
        <v>36</v>
      </c>
      <c r="J347" s="7">
        <v>36</v>
      </c>
      <c r="K347" s="24">
        <v>20</v>
      </c>
      <c r="L347" s="24">
        <v>21</v>
      </c>
      <c r="M347" s="7">
        <v>21</v>
      </c>
      <c r="N347" s="39">
        <f t="shared" si="34"/>
        <v>21</v>
      </c>
      <c r="O347" s="40">
        <f t="shared" si="31"/>
        <v>45071</v>
      </c>
      <c r="P347" s="41">
        <f t="shared" si="32"/>
        <v>45096</v>
      </c>
      <c r="Q347" s="70" t="s">
        <v>624</v>
      </c>
      <c r="R347" s="64" t="s">
        <v>738</v>
      </c>
      <c r="S347" s="65" t="s">
        <v>57</v>
      </c>
    </row>
    <row r="348" spans="1:19">
      <c r="A348" t="s">
        <v>206</v>
      </c>
      <c r="B348" s="21">
        <v>45091</v>
      </c>
      <c r="C348" s="52" t="s">
        <v>161</v>
      </c>
      <c r="D348" s="6">
        <v>5</v>
      </c>
      <c r="E348">
        <v>90</v>
      </c>
      <c r="F348">
        <v>90</v>
      </c>
      <c r="G348" s="7">
        <v>90</v>
      </c>
      <c r="K348" s="24">
        <v>10</v>
      </c>
      <c r="L348" s="24">
        <v>10</v>
      </c>
      <c r="M348" s="7">
        <v>10</v>
      </c>
      <c r="N348" s="39">
        <f t="shared" si="34"/>
        <v>10</v>
      </c>
      <c r="O348" s="40">
        <f t="shared" si="31"/>
        <v>45082</v>
      </c>
      <c r="P348" s="41">
        <f t="shared" si="32"/>
        <v>45107</v>
      </c>
      <c r="Q348" s="70"/>
      <c r="R348" s="64" t="s">
        <v>738</v>
      </c>
      <c r="S348" s="65" t="s">
        <v>57</v>
      </c>
    </row>
    <row r="349" spans="1:19">
      <c r="A349" t="s">
        <v>216</v>
      </c>
      <c r="B349" s="21">
        <v>45091</v>
      </c>
      <c r="C349" s="52" t="s">
        <v>161</v>
      </c>
      <c r="D349" s="6">
        <v>5</v>
      </c>
      <c r="H349" t="s">
        <v>140</v>
      </c>
      <c r="I349" t="s">
        <v>39</v>
      </c>
      <c r="K349" s="24">
        <v>25</v>
      </c>
      <c r="L349" s="24">
        <v>24</v>
      </c>
      <c r="N349" s="39">
        <f>ROUND((K349+L349)/2,0)</f>
        <v>25</v>
      </c>
      <c r="O349" s="40">
        <f t="shared" si="31"/>
        <v>45067</v>
      </c>
      <c r="P349" s="41">
        <f t="shared" si="32"/>
        <v>45092</v>
      </c>
      <c r="Q349" s="70" t="s">
        <v>633</v>
      </c>
      <c r="R349" s="64" t="s">
        <v>738</v>
      </c>
      <c r="S349" s="65" t="s">
        <v>57</v>
      </c>
    </row>
    <row r="350" spans="1:19">
      <c r="A350" t="s">
        <v>366</v>
      </c>
      <c r="B350" s="21">
        <v>45092</v>
      </c>
      <c r="C350" s="31" t="s">
        <v>356</v>
      </c>
      <c r="D350" s="6">
        <v>7</v>
      </c>
      <c r="H350">
        <v>36</v>
      </c>
      <c r="I350">
        <v>37</v>
      </c>
      <c r="J350" s="7">
        <v>36</v>
      </c>
      <c r="K350" s="24">
        <v>21</v>
      </c>
      <c r="L350" s="24">
        <v>22</v>
      </c>
      <c r="M350" s="7">
        <v>21</v>
      </c>
      <c r="N350" s="39">
        <f>ROUND((K350+L350+M350)/3,0)</f>
        <v>21</v>
      </c>
      <c r="O350" s="40">
        <f t="shared" si="31"/>
        <v>45072</v>
      </c>
      <c r="P350" s="41">
        <f t="shared" si="32"/>
        <v>45097</v>
      </c>
      <c r="Q350" s="70" t="s">
        <v>633</v>
      </c>
      <c r="R350" s="64" t="s">
        <v>738</v>
      </c>
      <c r="S350" s="65" t="s">
        <v>57</v>
      </c>
    </row>
    <row r="351" spans="1:19">
      <c r="A351" t="s">
        <v>367</v>
      </c>
      <c r="B351" s="21">
        <v>45092</v>
      </c>
      <c r="C351" s="31" t="s">
        <v>356</v>
      </c>
      <c r="D351" s="6">
        <v>4</v>
      </c>
      <c r="E351">
        <v>60</v>
      </c>
      <c r="F351">
        <v>75</v>
      </c>
      <c r="G351" s="7">
        <v>75</v>
      </c>
      <c r="K351" s="24">
        <v>7</v>
      </c>
      <c r="L351" s="24">
        <v>8</v>
      </c>
      <c r="M351" s="7">
        <v>8</v>
      </c>
      <c r="N351" s="39">
        <f>ROUND((K351+L351+M351)/3,0)</f>
        <v>8</v>
      </c>
      <c r="O351" s="40">
        <f t="shared" si="31"/>
        <v>45085</v>
      </c>
      <c r="P351" s="41">
        <f t="shared" si="32"/>
        <v>45110</v>
      </c>
      <c r="Q351" s="70"/>
      <c r="R351" s="64" t="s">
        <v>738</v>
      </c>
      <c r="S351" s="65" t="s">
        <v>57</v>
      </c>
    </row>
    <row r="352" spans="1:19">
      <c r="A352" t="s">
        <v>369</v>
      </c>
      <c r="B352" s="21">
        <v>45092</v>
      </c>
      <c r="C352" s="31" t="s">
        <v>356</v>
      </c>
      <c r="D352" s="6">
        <v>4</v>
      </c>
      <c r="H352">
        <v>26</v>
      </c>
      <c r="I352">
        <v>25</v>
      </c>
      <c r="J352" s="7">
        <v>27</v>
      </c>
      <c r="K352" s="24">
        <v>17</v>
      </c>
      <c r="L352" s="24">
        <v>16</v>
      </c>
      <c r="M352" s="7">
        <v>17</v>
      </c>
      <c r="N352" s="39">
        <f>ROUND((K352+L352+M352)/3,0)</f>
        <v>17</v>
      </c>
      <c r="O352" s="40">
        <f t="shared" si="31"/>
        <v>45076</v>
      </c>
      <c r="P352" s="41">
        <f t="shared" si="32"/>
        <v>45101</v>
      </c>
      <c r="Q352" s="70"/>
      <c r="R352" s="64" t="s">
        <v>738</v>
      </c>
      <c r="S352" s="65" t="s">
        <v>57</v>
      </c>
    </row>
    <row r="353" spans="1:19">
      <c r="A353" t="s">
        <v>387</v>
      </c>
      <c r="B353" s="21">
        <v>45092</v>
      </c>
      <c r="C353" s="31" t="s">
        <v>356</v>
      </c>
      <c r="D353" s="6">
        <v>4</v>
      </c>
      <c r="H353">
        <v>17</v>
      </c>
      <c r="I353">
        <v>18</v>
      </c>
      <c r="J353" s="7">
        <v>19</v>
      </c>
      <c r="K353" s="24">
        <v>13</v>
      </c>
      <c r="L353" s="24">
        <v>14</v>
      </c>
      <c r="M353" s="7">
        <v>14</v>
      </c>
      <c r="N353" s="39">
        <f>ROUND((K353+L353+M353)/3,0)</f>
        <v>14</v>
      </c>
      <c r="O353" s="40">
        <f t="shared" si="31"/>
        <v>45079</v>
      </c>
      <c r="P353" s="41">
        <f t="shared" si="32"/>
        <v>45104</v>
      </c>
      <c r="Q353" s="71" t="s">
        <v>639</v>
      </c>
      <c r="R353" s="64" t="s">
        <v>738</v>
      </c>
      <c r="S353" s="65" t="s">
        <v>57</v>
      </c>
    </row>
    <row r="354" spans="1:19">
      <c r="A354" t="s">
        <v>424</v>
      </c>
      <c r="B354" s="21">
        <v>45092</v>
      </c>
      <c r="C354" s="52" t="s">
        <v>390</v>
      </c>
      <c r="D354" s="6">
        <v>3</v>
      </c>
      <c r="H354" t="s">
        <v>39</v>
      </c>
      <c r="K354" s="24"/>
      <c r="L354" s="24"/>
      <c r="M354" s="7">
        <v>24</v>
      </c>
      <c r="N354" s="39">
        <v>24</v>
      </c>
      <c r="O354" s="40">
        <f t="shared" si="31"/>
        <v>45069</v>
      </c>
      <c r="P354" s="41">
        <f t="shared" si="32"/>
        <v>45094</v>
      </c>
      <c r="Q354" s="70" t="s">
        <v>631</v>
      </c>
      <c r="R354" s="64" t="s">
        <v>738</v>
      </c>
      <c r="S354" s="65" t="s">
        <v>57</v>
      </c>
    </row>
    <row r="355" spans="1:19">
      <c r="A355" t="s">
        <v>133</v>
      </c>
      <c r="B355" s="21">
        <v>45091</v>
      </c>
      <c r="C355" s="31" t="s">
        <v>103</v>
      </c>
      <c r="D355" s="6">
        <v>2</v>
      </c>
      <c r="H355">
        <v>34</v>
      </c>
      <c r="I355">
        <v>32</v>
      </c>
      <c r="K355" s="24">
        <v>20</v>
      </c>
      <c r="L355" s="24">
        <v>19</v>
      </c>
      <c r="N355" s="39">
        <f>ROUND((K355+L355)/2,0)</f>
        <v>20</v>
      </c>
      <c r="O355" s="40">
        <f t="shared" si="31"/>
        <v>45072</v>
      </c>
      <c r="P355" s="41">
        <f t="shared" si="32"/>
        <v>45097</v>
      </c>
      <c r="Q355" s="72" t="s">
        <v>631</v>
      </c>
      <c r="R355" s="73" t="s">
        <v>738</v>
      </c>
      <c r="S355" s="74" t="s">
        <v>71</v>
      </c>
    </row>
    <row r="356" spans="1:19">
      <c r="A356" t="s">
        <v>143</v>
      </c>
      <c r="B356" s="21">
        <v>45091</v>
      </c>
      <c r="C356" s="31" t="s">
        <v>103</v>
      </c>
      <c r="D356" s="6">
        <v>5</v>
      </c>
      <c r="E356">
        <v>90</v>
      </c>
      <c r="F356">
        <v>90</v>
      </c>
      <c r="G356" s="7">
        <v>90</v>
      </c>
      <c r="K356" s="24">
        <v>10</v>
      </c>
      <c r="L356" s="24">
        <v>10</v>
      </c>
      <c r="M356" s="7">
        <v>10</v>
      </c>
      <c r="N356" s="39">
        <f>ROUND((K356+L356+M356)/3,0)</f>
        <v>10</v>
      </c>
      <c r="O356" s="40">
        <f t="shared" si="31"/>
        <v>45082</v>
      </c>
      <c r="P356" s="41">
        <f t="shared" si="32"/>
        <v>45107</v>
      </c>
      <c r="Q356" s="70"/>
      <c r="R356" s="64" t="s">
        <v>738</v>
      </c>
      <c r="S356" s="65" t="s">
        <v>71</v>
      </c>
    </row>
    <row r="357" spans="1:19">
      <c r="A357" t="s">
        <v>338</v>
      </c>
      <c r="B357" s="21">
        <v>45089</v>
      </c>
      <c r="C357" s="31" t="s">
        <v>305</v>
      </c>
      <c r="D357" s="6">
        <v>7</v>
      </c>
      <c r="G357" s="7" t="s">
        <v>339</v>
      </c>
      <c r="H357">
        <v>29</v>
      </c>
      <c r="I357">
        <v>31</v>
      </c>
      <c r="J357" s="7">
        <v>29</v>
      </c>
      <c r="K357" s="24">
        <v>18</v>
      </c>
      <c r="L357" s="24">
        <v>19</v>
      </c>
      <c r="M357" s="7">
        <v>18</v>
      </c>
      <c r="N357" s="39">
        <f>ROUND((K357+L357+M357)/3,0)</f>
        <v>18</v>
      </c>
      <c r="O357" s="40">
        <f t="shared" si="31"/>
        <v>45072</v>
      </c>
      <c r="P357" s="41">
        <f t="shared" si="32"/>
        <v>45097</v>
      </c>
      <c r="Q357" s="70" t="s">
        <v>635</v>
      </c>
      <c r="R357" s="64" t="s">
        <v>738</v>
      </c>
      <c r="S357" s="65" t="s">
        <v>71</v>
      </c>
    </row>
    <row r="358" spans="1:19">
      <c r="A358" t="s">
        <v>411</v>
      </c>
      <c r="B358" s="21">
        <v>45092</v>
      </c>
      <c r="C358" s="52" t="s">
        <v>390</v>
      </c>
      <c r="D358" s="6">
        <v>2</v>
      </c>
      <c r="E358">
        <v>45</v>
      </c>
      <c r="F358">
        <v>45</v>
      </c>
      <c r="G358" s="7">
        <v>45</v>
      </c>
      <c r="K358" s="24">
        <v>6</v>
      </c>
      <c r="L358" s="24">
        <v>6</v>
      </c>
      <c r="M358" s="7">
        <v>6</v>
      </c>
      <c r="N358" s="39">
        <f>ROUND((K358+L358+M358)/3,0)</f>
        <v>6</v>
      </c>
      <c r="O358" s="40">
        <f t="shared" si="31"/>
        <v>45087</v>
      </c>
      <c r="P358" s="41">
        <f t="shared" si="32"/>
        <v>45112</v>
      </c>
      <c r="Q358" s="70"/>
      <c r="R358" s="64" t="s">
        <v>738</v>
      </c>
      <c r="S358" s="65" t="s">
        <v>71</v>
      </c>
    </row>
    <row r="359" s="4" customFormat="1" spans="1:19">
      <c r="A359" s="82"/>
      <c r="B359" s="83"/>
      <c r="C359" s="83"/>
      <c r="D359" s="84"/>
      <c r="E359" s="85"/>
      <c r="F359" s="85"/>
      <c r="G359" s="86"/>
      <c r="H359" s="83"/>
      <c r="I359" s="83"/>
      <c r="J359" s="89"/>
      <c r="K359" s="83"/>
      <c r="L359" s="83"/>
      <c r="M359" s="89"/>
      <c r="N359" s="90"/>
      <c r="O359" s="91"/>
      <c r="P359" s="83"/>
      <c r="Q359" s="96"/>
      <c r="R359" s="24"/>
      <c r="S359" s="24"/>
    </row>
    <row r="360" s="4" customFormat="1" spans="2:17">
      <c r="B360" s="87"/>
      <c r="C360" s="88"/>
      <c r="D360" s="54"/>
      <c r="G360" s="55"/>
      <c r="J360" s="55"/>
      <c r="K360" s="24"/>
      <c r="L360" s="24"/>
      <c r="M360" s="55"/>
      <c r="N360" s="92"/>
      <c r="O360" s="93"/>
      <c r="P360" s="87"/>
      <c r="Q360" s="97"/>
    </row>
  </sheetData>
  <sortState ref="A2:S360">
    <sortCondition ref="R2:R360"/>
  </sortState>
  <pageMargins left="0.7" right="0.7" top="0.75" bottom="0.75" header="0.3" footer="0.3"/>
  <pageSetup paperSize="9" orientation="portrait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416"/>
  <sheetViews>
    <sheetView topLeftCell="A361" workbookViewId="0">
      <selection activeCell="S3" sqref="S3"/>
    </sheetView>
  </sheetViews>
  <sheetFormatPr defaultColWidth="9" defaultRowHeight="14.4"/>
  <cols>
    <col min="2" max="2" width="10.1388888888889" customWidth="1"/>
    <col min="3" max="3" width="20" customWidth="1"/>
    <col min="4" max="4" width="4.57407407407407" style="6" customWidth="1"/>
    <col min="5" max="5" width="4.42592592592593" customWidth="1"/>
    <col min="6" max="6" width="4.57407407407407" customWidth="1"/>
    <col min="7" max="7" width="4.42592592592593" style="7" customWidth="1"/>
    <col min="8" max="8" width="4.57407407407407" customWidth="1"/>
    <col min="9" max="9" width="4.71296296296296" customWidth="1"/>
    <col min="10" max="10" width="4.57407407407407" style="7" customWidth="1"/>
    <col min="11" max="11" width="4.28703703703704" customWidth="1"/>
    <col min="12" max="12" width="4.57407407407407" customWidth="1"/>
    <col min="13" max="13" width="4.57407407407407" style="7" customWidth="1"/>
    <col min="14" max="14" width="8.71296296296296" style="8"/>
    <col min="15" max="15" width="11.1388888888889" style="9" customWidth="1"/>
    <col min="16" max="16" width="10.4259259259259" style="10" customWidth="1"/>
    <col min="17" max="17" width="15.287037037037" style="11" customWidth="1"/>
    <col min="18" max="19" width="8.71296296296296" style="4"/>
  </cols>
  <sheetData>
    <row r="1" s="1" customFormat="1" ht="58.35" spans="1:19">
      <c r="A1" s="12" t="s">
        <v>0</v>
      </c>
      <c r="B1" s="12" t="s">
        <v>1</v>
      </c>
      <c r="C1" s="12" t="s">
        <v>2</v>
      </c>
      <c r="D1" s="13" t="s">
        <v>3</v>
      </c>
      <c r="E1" s="14" t="s">
        <v>4</v>
      </c>
      <c r="F1" s="14" t="s">
        <v>5</v>
      </c>
      <c r="G1" s="15" t="s">
        <v>6</v>
      </c>
      <c r="H1" s="12" t="s">
        <v>7</v>
      </c>
      <c r="I1" s="12" t="s">
        <v>8</v>
      </c>
      <c r="J1" s="32" t="s">
        <v>9</v>
      </c>
      <c r="K1" s="12" t="s">
        <v>10</v>
      </c>
      <c r="L1" s="12" t="s">
        <v>11</v>
      </c>
      <c r="M1" s="32" t="s">
        <v>12</v>
      </c>
      <c r="N1" s="33" t="s">
        <v>13</v>
      </c>
      <c r="O1" s="34" t="s">
        <v>14</v>
      </c>
      <c r="P1" s="35" t="s">
        <v>15</v>
      </c>
      <c r="Q1" s="44" t="s">
        <v>619</v>
      </c>
      <c r="R1" s="12" t="s">
        <v>620</v>
      </c>
      <c r="S1" s="45" t="s">
        <v>621</v>
      </c>
    </row>
    <row r="2" s="2" customFormat="1" ht="15.15" spans="1:19">
      <c r="A2" s="16" t="s">
        <v>52</v>
      </c>
      <c r="B2" s="17"/>
      <c r="C2" s="17"/>
      <c r="D2" s="18"/>
      <c r="E2" s="19"/>
      <c r="F2" s="19"/>
      <c r="G2" s="20"/>
      <c r="H2" s="17"/>
      <c r="I2" s="17"/>
      <c r="J2" s="36"/>
      <c r="K2" s="17"/>
      <c r="L2" s="17"/>
      <c r="M2" s="36"/>
      <c r="N2" s="37"/>
      <c r="O2" s="38"/>
      <c r="P2" s="17"/>
      <c r="Q2" s="46"/>
      <c r="R2" s="24"/>
      <c r="S2" s="24"/>
    </row>
    <row r="3" spans="1:19">
      <c r="A3" t="s">
        <v>54</v>
      </c>
      <c r="B3" s="21">
        <v>44733</v>
      </c>
      <c r="C3" s="22" t="s">
        <v>55</v>
      </c>
      <c r="D3" s="6">
        <v>4</v>
      </c>
      <c r="E3" s="23" t="s">
        <v>42</v>
      </c>
      <c r="F3" s="24">
        <v>20</v>
      </c>
      <c r="G3" s="7">
        <v>20</v>
      </c>
      <c r="K3">
        <v>11</v>
      </c>
      <c r="L3">
        <v>14</v>
      </c>
      <c r="M3" s="7">
        <v>14</v>
      </c>
      <c r="N3" s="39">
        <f>(K3+L3+M3)/3</f>
        <v>13</v>
      </c>
      <c r="O3" s="40">
        <f>B3-N3+1</f>
        <v>44721</v>
      </c>
      <c r="P3" s="41">
        <f t="shared" ref="P3:P68" si="0">O3+25</f>
        <v>44746</v>
      </c>
      <c r="S3" s="4">
        <v>11</v>
      </c>
    </row>
    <row r="4" ht="15.15" spans="1:19">
      <c r="A4" t="s">
        <v>59</v>
      </c>
      <c r="B4" s="21">
        <v>44733</v>
      </c>
      <c r="C4" s="25" t="s">
        <v>55</v>
      </c>
      <c r="K4" s="24"/>
      <c r="L4" s="24"/>
      <c r="N4" s="39"/>
      <c r="O4" s="40">
        <f t="shared" ref="O4:O69" si="1">B4-N4+1</f>
        <v>44734</v>
      </c>
      <c r="P4" s="41">
        <f t="shared" si="0"/>
        <v>44759</v>
      </c>
      <c r="Q4" s="47" t="s">
        <v>639</v>
      </c>
      <c r="S4" s="4">
        <v>5.5</v>
      </c>
    </row>
    <row r="5" ht="15.15" spans="1:19">
      <c r="A5" t="s">
        <v>61</v>
      </c>
      <c r="B5" s="21">
        <v>44733</v>
      </c>
      <c r="C5" s="22" t="s">
        <v>55</v>
      </c>
      <c r="K5" s="24"/>
      <c r="L5" s="24"/>
      <c r="N5" s="39"/>
      <c r="O5" s="40">
        <f t="shared" si="1"/>
        <v>44734</v>
      </c>
      <c r="P5" s="41">
        <f t="shared" si="0"/>
        <v>44759</v>
      </c>
      <c r="Q5" s="11" t="s">
        <v>624</v>
      </c>
      <c r="S5" s="4">
        <v>5.5</v>
      </c>
    </row>
    <row r="6" spans="1:19">
      <c r="A6" t="s">
        <v>63</v>
      </c>
      <c r="B6" s="21">
        <v>44733</v>
      </c>
      <c r="C6" s="25" t="s">
        <v>55</v>
      </c>
      <c r="D6" s="6">
        <v>2</v>
      </c>
      <c r="H6">
        <v>28</v>
      </c>
      <c r="I6">
        <v>26</v>
      </c>
      <c r="K6" s="24">
        <v>18</v>
      </c>
      <c r="L6" s="24">
        <v>17</v>
      </c>
      <c r="N6" s="39">
        <f>(K6+L6)/2</f>
        <v>17.5</v>
      </c>
      <c r="O6" s="40">
        <f t="shared" si="1"/>
        <v>44716.5</v>
      </c>
      <c r="P6" s="41">
        <f t="shared" si="0"/>
        <v>44741.5</v>
      </c>
      <c r="S6" s="24">
        <v>11</v>
      </c>
    </row>
    <row r="7" spans="1:19">
      <c r="A7" t="s">
        <v>65</v>
      </c>
      <c r="B7" s="21">
        <v>44733</v>
      </c>
      <c r="C7" s="22" t="s">
        <v>55</v>
      </c>
      <c r="D7" s="6">
        <v>3</v>
      </c>
      <c r="H7">
        <v>28</v>
      </c>
      <c r="I7">
        <v>32</v>
      </c>
      <c r="J7" s="7">
        <v>32</v>
      </c>
      <c r="K7" s="24">
        <v>18</v>
      </c>
      <c r="L7" s="24">
        <v>19</v>
      </c>
      <c r="M7" s="7">
        <v>19</v>
      </c>
      <c r="N7" s="39">
        <f>(K7+L7+M7)/3</f>
        <v>18.6666666666667</v>
      </c>
      <c r="O7" s="40">
        <f t="shared" si="1"/>
        <v>44715.3333333333</v>
      </c>
      <c r="P7" s="41">
        <f t="shared" si="0"/>
        <v>44740.3333333333</v>
      </c>
      <c r="S7" s="24">
        <v>11</v>
      </c>
    </row>
    <row r="8" spans="1:19">
      <c r="A8" t="s">
        <v>69</v>
      </c>
      <c r="B8" s="21">
        <v>44733</v>
      </c>
      <c r="C8" s="25" t="s">
        <v>55</v>
      </c>
      <c r="K8" s="24"/>
      <c r="L8" s="24"/>
      <c r="N8" s="39"/>
      <c r="O8" s="40">
        <f t="shared" si="1"/>
        <v>44734</v>
      </c>
      <c r="P8" s="41">
        <f t="shared" si="0"/>
        <v>44759</v>
      </c>
      <c r="Q8" s="11" t="s">
        <v>631</v>
      </c>
      <c r="S8" s="24">
        <v>5.5</v>
      </c>
    </row>
    <row r="9" spans="1:19">
      <c r="A9" t="s">
        <v>72</v>
      </c>
      <c r="B9" s="21">
        <v>44733</v>
      </c>
      <c r="C9" s="22" t="s">
        <v>55</v>
      </c>
      <c r="K9" s="24"/>
      <c r="L9" s="24"/>
      <c r="N9" s="39"/>
      <c r="O9" s="40">
        <f t="shared" si="1"/>
        <v>44734</v>
      </c>
      <c r="P9" s="41">
        <f t="shared" si="0"/>
        <v>44759</v>
      </c>
      <c r="Q9" s="11" t="s">
        <v>739</v>
      </c>
      <c r="S9" s="24">
        <v>5.5</v>
      </c>
    </row>
    <row r="10" spans="1:19">
      <c r="A10" t="s">
        <v>74</v>
      </c>
      <c r="B10" s="21">
        <v>44733</v>
      </c>
      <c r="C10" s="25" t="s">
        <v>55</v>
      </c>
      <c r="D10" s="6">
        <v>2</v>
      </c>
      <c r="H10">
        <v>19</v>
      </c>
      <c r="I10" t="s">
        <v>42</v>
      </c>
      <c r="K10" s="24">
        <v>14</v>
      </c>
      <c r="L10" s="24">
        <v>11</v>
      </c>
      <c r="N10" s="39">
        <f>(K10+L10)/2</f>
        <v>12.5</v>
      </c>
      <c r="O10" s="40">
        <f t="shared" si="1"/>
        <v>44721.5</v>
      </c>
      <c r="P10" s="41">
        <f t="shared" si="0"/>
        <v>44746.5</v>
      </c>
      <c r="S10" s="24">
        <v>11</v>
      </c>
    </row>
    <row r="11" spans="1:19">
      <c r="A11" t="s">
        <v>76</v>
      </c>
      <c r="B11" s="21">
        <v>44733</v>
      </c>
      <c r="C11" s="22" t="s">
        <v>55</v>
      </c>
      <c r="D11" s="6">
        <v>3</v>
      </c>
      <c r="K11" s="24"/>
      <c r="L11" s="24"/>
      <c r="N11" s="39"/>
      <c r="O11" s="40">
        <f t="shared" si="1"/>
        <v>44734</v>
      </c>
      <c r="P11" s="41">
        <f t="shared" si="0"/>
        <v>44759</v>
      </c>
      <c r="Q11" s="48" t="s">
        <v>639</v>
      </c>
      <c r="S11" s="24">
        <v>5.5</v>
      </c>
    </row>
    <row r="12" spans="1:19">
      <c r="A12" t="s">
        <v>78</v>
      </c>
      <c r="B12" s="21">
        <v>44733</v>
      </c>
      <c r="C12" s="25" t="s">
        <v>55</v>
      </c>
      <c r="K12" s="24"/>
      <c r="L12" s="24"/>
      <c r="N12" s="39"/>
      <c r="O12" s="40">
        <f t="shared" si="1"/>
        <v>44734</v>
      </c>
      <c r="P12" s="41">
        <f t="shared" si="0"/>
        <v>44759</v>
      </c>
      <c r="Q12" s="11" t="s">
        <v>625</v>
      </c>
      <c r="S12" s="24">
        <v>5.5</v>
      </c>
    </row>
    <row r="13" spans="1:19">
      <c r="A13" t="s">
        <v>79</v>
      </c>
      <c r="B13" s="21">
        <v>44733</v>
      </c>
      <c r="C13" s="22" t="s">
        <v>55</v>
      </c>
      <c r="K13" s="24"/>
      <c r="L13" s="24"/>
      <c r="N13" s="39"/>
      <c r="O13" s="40">
        <f t="shared" si="1"/>
        <v>44734</v>
      </c>
      <c r="P13" s="41">
        <f t="shared" si="0"/>
        <v>44759</v>
      </c>
      <c r="Q13" s="11" t="s">
        <v>624</v>
      </c>
      <c r="S13" s="24">
        <v>5.5</v>
      </c>
    </row>
    <row r="14" spans="1:19">
      <c r="A14" t="s">
        <v>740</v>
      </c>
      <c r="B14" s="21">
        <v>44733</v>
      </c>
      <c r="C14" s="25" t="s">
        <v>55</v>
      </c>
      <c r="K14" s="24"/>
      <c r="L14" s="24"/>
      <c r="N14" s="39"/>
      <c r="O14" s="40">
        <f t="shared" si="1"/>
        <v>44734</v>
      </c>
      <c r="P14" s="41">
        <f t="shared" si="0"/>
        <v>44759</v>
      </c>
      <c r="Q14" s="48" t="s">
        <v>639</v>
      </c>
      <c r="S14" s="24">
        <v>5.5</v>
      </c>
    </row>
    <row r="15" spans="1:19">
      <c r="A15" t="s">
        <v>741</v>
      </c>
      <c r="B15" s="21">
        <v>44733</v>
      </c>
      <c r="C15" s="22" t="s">
        <v>55</v>
      </c>
      <c r="D15" s="6">
        <v>2</v>
      </c>
      <c r="H15">
        <v>38</v>
      </c>
      <c r="I15">
        <v>40</v>
      </c>
      <c r="K15" s="24">
        <v>22</v>
      </c>
      <c r="L15" s="24">
        <v>22</v>
      </c>
      <c r="N15" s="39">
        <v>22</v>
      </c>
      <c r="O15" s="40">
        <f t="shared" si="1"/>
        <v>44712</v>
      </c>
      <c r="P15" s="41">
        <f t="shared" si="0"/>
        <v>44737</v>
      </c>
      <c r="S15" s="24">
        <v>11</v>
      </c>
    </row>
    <row r="16" spans="1:19">
      <c r="A16" t="s">
        <v>742</v>
      </c>
      <c r="B16" s="21">
        <v>44733</v>
      </c>
      <c r="C16" s="25" t="s">
        <v>55</v>
      </c>
      <c r="K16" s="24"/>
      <c r="L16" s="24"/>
      <c r="N16" s="39"/>
      <c r="O16" s="40">
        <f t="shared" si="1"/>
        <v>44734</v>
      </c>
      <c r="P16" s="41">
        <f t="shared" si="0"/>
        <v>44759</v>
      </c>
      <c r="Q16" s="11" t="s">
        <v>624</v>
      </c>
      <c r="S16" s="24">
        <v>5.5</v>
      </c>
    </row>
    <row r="17" spans="1:19">
      <c r="A17" t="s">
        <v>743</v>
      </c>
      <c r="B17" s="21">
        <v>44733</v>
      </c>
      <c r="C17" s="22" t="s">
        <v>55</v>
      </c>
      <c r="K17" s="24"/>
      <c r="L17" s="24"/>
      <c r="N17" s="39"/>
      <c r="O17" s="40">
        <f t="shared" si="1"/>
        <v>44734</v>
      </c>
      <c r="P17" s="41">
        <f t="shared" si="0"/>
        <v>44759</v>
      </c>
      <c r="Q17" s="48" t="s">
        <v>639</v>
      </c>
      <c r="S17" s="24">
        <v>5.5</v>
      </c>
    </row>
    <row r="18" spans="1:19">
      <c r="A18" t="s">
        <v>744</v>
      </c>
      <c r="B18" s="21">
        <v>44733</v>
      </c>
      <c r="C18" s="25" t="s">
        <v>55</v>
      </c>
      <c r="K18" s="24"/>
      <c r="L18" s="24"/>
      <c r="N18" s="39"/>
      <c r="O18" s="40">
        <f t="shared" si="1"/>
        <v>44734</v>
      </c>
      <c r="P18" s="41">
        <f t="shared" si="0"/>
        <v>44759</v>
      </c>
      <c r="Q18" s="48" t="s">
        <v>639</v>
      </c>
      <c r="S18" s="24">
        <v>5.5</v>
      </c>
    </row>
    <row r="19" spans="1:19">
      <c r="A19" t="s">
        <v>745</v>
      </c>
      <c r="B19" s="21">
        <v>44733</v>
      </c>
      <c r="C19" s="22" t="s">
        <v>55</v>
      </c>
      <c r="K19" s="24"/>
      <c r="L19" s="24"/>
      <c r="N19" s="39"/>
      <c r="O19" s="40">
        <f t="shared" si="1"/>
        <v>44734</v>
      </c>
      <c r="P19" s="41">
        <f t="shared" si="0"/>
        <v>44759</v>
      </c>
      <c r="Q19" s="48" t="s">
        <v>639</v>
      </c>
      <c r="S19" s="24">
        <v>5.5</v>
      </c>
    </row>
    <row r="20" spans="1:19">
      <c r="A20" t="s">
        <v>746</v>
      </c>
      <c r="B20" s="21">
        <v>44733</v>
      </c>
      <c r="C20" s="25" t="s">
        <v>55</v>
      </c>
      <c r="K20" s="24"/>
      <c r="L20" s="24"/>
      <c r="N20" s="39"/>
      <c r="O20" s="40">
        <f t="shared" si="1"/>
        <v>44734</v>
      </c>
      <c r="P20" s="41">
        <f t="shared" si="0"/>
        <v>44759</v>
      </c>
      <c r="Q20" s="11" t="s">
        <v>625</v>
      </c>
      <c r="S20" s="24">
        <v>5.5</v>
      </c>
    </row>
    <row r="21" spans="1:19">
      <c r="A21" t="s">
        <v>747</v>
      </c>
      <c r="B21" s="21">
        <v>44733</v>
      </c>
      <c r="C21" s="22" t="s">
        <v>55</v>
      </c>
      <c r="D21" s="6">
        <v>3</v>
      </c>
      <c r="H21">
        <v>24</v>
      </c>
      <c r="I21">
        <v>26</v>
      </c>
      <c r="J21" s="7">
        <v>24</v>
      </c>
      <c r="K21" s="24">
        <v>16</v>
      </c>
      <c r="L21" s="24">
        <v>17</v>
      </c>
      <c r="M21" s="7">
        <v>16</v>
      </c>
      <c r="N21" s="39">
        <f>(K21+L21+M21)/3</f>
        <v>16.3333333333333</v>
      </c>
      <c r="O21" s="40">
        <f t="shared" si="1"/>
        <v>44717.6666666667</v>
      </c>
      <c r="P21" s="41">
        <f t="shared" si="0"/>
        <v>44742.6666666667</v>
      </c>
      <c r="S21" s="24">
        <v>11</v>
      </c>
    </row>
    <row r="22" spans="1:19">
      <c r="A22" t="s">
        <v>748</v>
      </c>
      <c r="B22" s="21">
        <v>44733</v>
      </c>
      <c r="C22" s="25" t="s">
        <v>55</v>
      </c>
      <c r="D22" s="6">
        <v>4</v>
      </c>
      <c r="H22">
        <v>41</v>
      </c>
      <c r="I22">
        <v>44</v>
      </c>
      <c r="J22" s="7">
        <v>38</v>
      </c>
      <c r="K22" s="24">
        <v>23</v>
      </c>
      <c r="L22" s="24">
        <v>23</v>
      </c>
      <c r="M22" s="7">
        <v>22</v>
      </c>
      <c r="N22" s="39">
        <f t="shared" ref="N22:N34" si="2">(K22+L22+M22)/3</f>
        <v>22.6666666666667</v>
      </c>
      <c r="O22" s="40">
        <f t="shared" si="1"/>
        <v>44711.3333333333</v>
      </c>
      <c r="P22" s="41">
        <f t="shared" si="0"/>
        <v>44736.3333333333</v>
      </c>
      <c r="S22" s="24">
        <v>11</v>
      </c>
    </row>
    <row r="23" spans="1:19">
      <c r="A23" t="s">
        <v>749</v>
      </c>
      <c r="B23" s="21">
        <v>44733</v>
      </c>
      <c r="C23" s="22" t="s">
        <v>55</v>
      </c>
      <c r="K23" s="24"/>
      <c r="L23" s="24"/>
      <c r="N23" s="39"/>
      <c r="O23" s="40">
        <f t="shared" si="1"/>
        <v>44734</v>
      </c>
      <c r="P23" s="41">
        <f t="shared" si="0"/>
        <v>44759</v>
      </c>
      <c r="Q23" s="48" t="s">
        <v>639</v>
      </c>
      <c r="S23" s="24">
        <v>5.5</v>
      </c>
    </row>
    <row r="24" s="3" customFormat="1" spans="1:19">
      <c r="A24" s="3" t="s">
        <v>627</v>
      </c>
      <c r="B24" s="26"/>
      <c r="C24" s="27"/>
      <c r="D24" s="28"/>
      <c r="G24" s="29"/>
      <c r="J24" s="29"/>
      <c r="K24" s="42"/>
      <c r="L24" s="42"/>
      <c r="M24" s="29"/>
      <c r="N24" s="29"/>
      <c r="O24" s="43"/>
      <c r="P24" s="26"/>
      <c r="S24" s="3">
        <f>SUM(S3:S23)</f>
        <v>154</v>
      </c>
    </row>
    <row r="25" spans="1:19">
      <c r="A25" t="s">
        <v>81</v>
      </c>
      <c r="B25" s="21">
        <v>44733</v>
      </c>
      <c r="C25" s="30" t="s">
        <v>750</v>
      </c>
      <c r="K25" s="24"/>
      <c r="L25" s="24"/>
      <c r="N25" s="39"/>
      <c r="O25" s="40">
        <f t="shared" si="1"/>
        <v>44734</v>
      </c>
      <c r="P25" s="41">
        <f t="shared" si="0"/>
        <v>44759</v>
      </c>
      <c r="Q25" s="48" t="s">
        <v>639</v>
      </c>
      <c r="S25" s="24">
        <v>5.5</v>
      </c>
    </row>
    <row r="26" spans="1:19">
      <c r="A26" t="s">
        <v>84</v>
      </c>
      <c r="B26" s="21">
        <v>44733</v>
      </c>
      <c r="C26" s="30" t="s">
        <v>750</v>
      </c>
      <c r="D26" s="6">
        <v>4</v>
      </c>
      <c r="E26">
        <v>90</v>
      </c>
      <c r="F26">
        <v>90</v>
      </c>
      <c r="H26" s="24">
        <v>17</v>
      </c>
      <c r="K26" s="24">
        <v>10</v>
      </c>
      <c r="L26" s="24">
        <v>10</v>
      </c>
      <c r="M26" s="7">
        <v>13</v>
      </c>
      <c r="N26" s="39">
        <f t="shared" si="2"/>
        <v>11</v>
      </c>
      <c r="O26" s="40">
        <f t="shared" si="1"/>
        <v>44723</v>
      </c>
      <c r="P26" s="41">
        <f t="shared" si="0"/>
        <v>44748</v>
      </c>
      <c r="S26" s="24">
        <v>11</v>
      </c>
    </row>
    <row r="27" spans="1:19">
      <c r="A27" t="s">
        <v>87</v>
      </c>
      <c r="B27" s="21">
        <v>44733</v>
      </c>
      <c r="C27" s="30" t="s">
        <v>750</v>
      </c>
      <c r="D27" s="6">
        <v>4</v>
      </c>
      <c r="H27">
        <v>35</v>
      </c>
      <c r="I27">
        <v>34</v>
      </c>
      <c r="J27" s="7">
        <v>35</v>
      </c>
      <c r="K27" s="24">
        <v>21</v>
      </c>
      <c r="L27" s="24">
        <v>20</v>
      </c>
      <c r="M27" s="7">
        <v>21</v>
      </c>
      <c r="N27" s="39">
        <f t="shared" si="2"/>
        <v>20.6666666666667</v>
      </c>
      <c r="O27" s="40">
        <f t="shared" si="1"/>
        <v>44713.3333333333</v>
      </c>
      <c r="P27" s="41">
        <f t="shared" si="0"/>
        <v>44738.3333333333</v>
      </c>
      <c r="S27" s="24">
        <v>11</v>
      </c>
    </row>
    <row r="28" spans="1:19">
      <c r="A28" t="s">
        <v>89</v>
      </c>
      <c r="B28" s="21">
        <v>44733</v>
      </c>
      <c r="C28" s="30" t="s">
        <v>750</v>
      </c>
      <c r="K28" s="24"/>
      <c r="L28" s="24"/>
      <c r="N28" s="39"/>
      <c r="O28" s="40">
        <f t="shared" si="1"/>
        <v>44734</v>
      </c>
      <c r="P28" s="41">
        <f t="shared" si="0"/>
        <v>44759</v>
      </c>
      <c r="Q28" s="48" t="s">
        <v>639</v>
      </c>
      <c r="S28" s="24">
        <v>5.5</v>
      </c>
    </row>
    <row r="29" spans="1:19">
      <c r="A29" t="s">
        <v>90</v>
      </c>
      <c r="B29" s="21">
        <v>44733</v>
      </c>
      <c r="C29" s="30" t="s">
        <v>750</v>
      </c>
      <c r="D29" s="6">
        <v>4</v>
      </c>
      <c r="H29">
        <v>38</v>
      </c>
      <c r="I29">
        <v>36</v>
      </c>
      <c r="J29" s="7">
        <v>35</v>
      </c>
      <c r="K29" s="24">
        <v>22</v>
      </c>
      <c r="L29" s="24">
        <v>21</v>
      </c>
      <c r="M29" s="7">
        <v>21</v>
      </c>
      <c r="N29" s="39">
        <f t="shared" si="2"/>
        <v>21.3333333333333</v>
      </c>
      <c r="O29" s="40">
        <f t="shared" si="1"/>
        <v>44712.6666666667</v>
      </c>
      <c r="P29" s="41">
        <f t="shared" si="0"/>
        <v>44737.6666666667</v>
      </c>
      <c r="S29" s="24">
        <v>11</v>
      </c>
    </row>
    <row r="30" spans="1:19">
      <c r="A30" t="s">
        <v>92</v>
      </c>
      <c r="B30" s="21">
        <v>44733</v>
      </c>
      <c r="C30" s="30" t="s">
        <v>750</v>
      </c>
      <c r="K30" s="24"/>
      <c r="L30" s="24"/>
      <c r="N30" s="39"/>
      <c r="O30" s="40">
        <f t="shared" si="1"/>
        <v>44734</v>
      </c>
      <c r="P30" s="41">
        <f t="shared" si="0"/>
        <v>44759</v>
      </c>
      <c r="Q30" s="48" t="s">
        <v>639</v>
      </c>
      <c r="S30" s="24">
        <v>5.5</v>
      </c>
    </row>
    <row r="31" spans="1:19">
      <c r="A31" t="s">
        <v>93</v>
      </c>
      <c r="B31" s="21">
        <v>44733</v>
      </c>
      <c r="C31" s="30" t="s">
        <v>750</v>
      </c>
      <c r="K31" s="24"/>
      <c r="L31" s="24"/>
      <c r="N31" s="39"/>
      <c r="O31" s="40">
        <f t="shared" si="1"/>
        <v>44734</v>
      </c>
      <c r="P31" s="41">
        <f t="shared" si="0"/>
        <v>44759</v>
      </c>
      <c r="Q31" s="48" t="s">
        <v>751</v>
      </c>
      <c r="S31" s="24">
        <v>5.5</v>
      </c>
    </row>
    <row r="32" spans="1:19">
      <c r="A32" t="s">
        <v>95</v>
      </c>
      <c r="B32" s="21">
        <v>44733</v>
      </c>
      <c r="C32" s="30" t="s">
        <v>750</v>
      </c>
      <c r="K32" s="24"/>
      <c r="L32" s="24"/>
      <c r="N32" s="39"/>
      <c r="O32" s="40">
        <f t="shared" si="1"/>
        <v>44734</v>
      </c>
      <c r="P32" s="41">
        <f t="shared" si="0"/>
        <v>44759</v>
      </c>
      <c r="Q32" s="48" t="s">
        <v>639</v>
      </c>
      <c r="S32" s="24">
        <v>5.5</v>
      </c>
    </row>
    <row r="33" spans="1:19">
      <c r="A33" t="s">
        <v>97</v>
      </c>
      <c r="B33" s="21">
        <v>44733</v>
      </c>
      <c r="C33" s="30" t="s">
        <v>750</v>
      </c>
      <c r="D33" s="6">
        <v>4</v>
      </c>
      <c r="H33">
        <v>21</v>
      </c>
      <c r="I33">
        <v>18</v>
      </c>
      <c r="J33" s="7">
        <v>18</v>
      </c>
      <c r="K33" s="24">
        <v>15</v>
      </c>
      <c r="L33" s="24">
        <v>14</v>
      </c>
      <c r="M33" s="7">
        <v>14</v>
      </c>
      <c r="N33" s="39">
        <f t="shared" si="2"/>
        <v>14.3333333333333</v>
      </c>
      <c r="O33" s="40">
        <f t="shared" si="1"/>
        <v>44719.6666666667</v>
      </c>
      <c r="P33" s="41">
        <f t="shared" si="0"/>
        <v>44744.6666666667</v>
      </c>
      <c r="S33" s="24">
        <v>11</v>
      </c>
    </row>
    <row r="34" ht="21" spans="1:19">
      <c r="A34" t="s">
        <v>98</v>
      </c>
      <c r="B34" s="21">
        <v>44733</v>
      </c>
      <c r="C34" s="30" t="s">
        <v>750</v>
      </c>
      <c r="D34" s="6">
        <v>4</v>
      </c>
      <c r="H34">
        <v>32</v>
      </c>
      <c r="I34">
        <v>29</v>
      </c>
      <c r="J34" s="7">
        <v>35</v>
      </c>
      <c r="K34" s="24">
        <v>19</v>
      </c>
      <c r="L34" s="24">
        <v>18</v>
      </c>
      <c r="M34" s="7">
        <v>21</v>
      </c>
      <c r="N34" s="39">
        <f t="shared" si="2"/>
        <v>19.3333333333333</v>
      </c>
      <c r="O34" s="40">
        <f t="shared" si="1"/>
        <v>44714.6666666667</v>
      </c>
      <c r="P34" s="41">
        <f t="shared" si="0"/>
        <v>44739.6666666667</v>
      </c>
      <c r="R34" s="49"/>
      <c r="S34" s="24">
        <v>11</v>
      </c>
    </row>
    <row r="35" spans="1:19">
      <c r="A35" t="s">
        <v>99</v>
      </c>
      <c r="B35" s="21">
        <v>44733</v>
      </c>
      <c r="C35" s="30" t="s">
        <v>750</v>
      </c>
      <c r="K35" s="24"/>
      <c r="L35" s="24"/>
      <c r="N35" s="39"/>
      <c r="O35" s="40">
        <f t="shared" si="1"/>
        <v>44734</v>
      </c>
      <c r="P35" s="41">
        <f t="shared" si="0"/>
        <v>44759</v>
      </c>
      <c r="Q35" s="48" t="s">
        <v>639</v>
      </c>
      <c r="S35" s="24">
        <v>5.5</v>
      </c>
    </row>
    <row r="36" spans="1:19">
      <c r="A36" t="s">
        <v>100</v>
      </c>
      <c r="B36" s="21">
        <v>44733</v>
      </c>
      <c r="C36" s="30" t="s">
        <v>750</v>
      </c>
      <c r="D36" s="6">
        <v>4</v>
      </c>
      <c r="H36" t="s">
        <v>39</v>
      </c>
      <c r="K36" s="24">
        <v>24</v>
      </c>
      <c r="L36" s="24"/>
      <c r="N36" s="39">
        <v>24</v>
      </c>
      <c r="O36" s="40">
        <f t="shared" si="1"/>
        <v>44710</v>
      </c>
      <c r="P36" s="41">
        <f t="shared" si="0"/>
        <v>44735</v>
      </c>
      <c r="S36" s="24">
        <v>11</v>
      </c>
    </row>
    <row r="37" spans="1:19">
      <c r="A37" t="s">
        <v>752</v>
      </c>
      <c r="B37" s="21">
        <v>44733</v>
      </c>
      <c r="C37" s="30" t="s">
        <v>750</v>
      </c>
      <c r="D37" s="6">
        <v>3</v>
      </c>
      <c r="E37">
        <v>90</v>
      </c>
      <c r="F37">
        <v>75</v>
      </c>
      <c r="G37" s="7">
        <v>75</v>
      </c>
      <c r="K37" s="24">
        <v>10</v>
      </c>
      <c r="L37" s="24">
        <v>8</v>
      </c>
      <c r="M37" s="7">
        <v>8</v>
      </c>
      <c r="N37" s="39">
        <f t="shared" ref="N37:N38" si="3">(K37+L37+M37)/3</f>
        <v>8.66666666666667</v>
      </c>
      <c r="O37" s="40">
        <f t="shared" si="1"/>
        <v>44725.3333333333</v>
      </c>
      <c r="P37" s="41">
        <f t="shared" si="0"/>
        <v>44750.3333333333</v>
      </c>
      <c r="S37" s="24">
        <v>11</v>
      </c>
    </row>
    <row r="38" spans="1:19">
      <c r="A38" t="s">
        <v>753</v>
      </c>
      <c r="B38" s="21">
        <v>44733</v>
      </c>
      <c r="C38" s="30" t="s">
        <v>750</v>
      </c>
      <c r="D38" s="6">
        <v>5</v>
      </c>
      <c r="E38">
        <v>75</v>
      </c>
      <c r="F38">
        <v>75</v>
      </c>
      <c r="G38" s="7">
        <v>90</v>
      </c>
      <c r="K38" s="24">
        <v>8</v>
      </c>
      <c r="L38" s="24">
        <v>8</v>
      </c>
      <c r="M38" s="7">
        <v>10</v>
      </c>
      <c r="N38" s="39">
        <f t="shared" si="3"/>
        <v>8.66666666666667</v>
      </c>
      <c r="O38" s="40">
        <f t="shared" si="1"/>
        <v>44725.3333333333</v>
      </c>
      <c r="P38" s="41">
        <f t="shared" si="0"/>
        <v>44750.3333333333</v>
      </c>
      <c r="S38" s="24">
        <v>11</v>
      </c>
    </row>
    <row r="39" spans="1:19">
      <c r="A39" t="s">
        <v>754</v>
      </c>
      <c r="B39" s="21">
        <v>44733</v>
      </c>
      <c r="C39" s="30" t="s">
        <v>750</v>
      </c>
      <c r="K39" s="24"/>
      <c r="L39" s="24"/>
      <c r="N39" s="39"/>
      <c r="O39" s="40">
        <f t="shared" si="1"/>
        <v>44734</v>
      </c>
      <c r="P39" s="41">
        <f t="shared" si="0"/>
        <v>44759</v>
      </c>
      <c r="Q39" s="11" t="s">
        <v>624</v>
      </c>
      <c r="S39" s="24">
        <v>5.5</v>
      </c>
    </row>
    <row r="40" s="3" customFormat="1" spans="1:19">
      <c r="A40" s="3" t="s">
        <v>627</v>
      </c>
      <c r="B40" s="26"/>
      <c r="C40" s="27"/>
      <c r="D40" s="28"/>
      <c r="G40" s="29"/>
      <c r="J40" s="29"/>
      <c r="K40" s="42"/>
      <c r="L40" s="42"/>
      <c r="M40" s="29"/>
      <c r="N40" s="29"/>
      <c r="O40" s="43"/>
      <c r="P40" s="26"/>
      <c r="S40" s="3">
        <f>SUM(S25:S39)</f>
        <v>126.5</v>
      </c>
    </row>
    <row r="41" spans="1:19">
      <c r="A41" t="s">
        <v>102</v>
      </c>
      <c r="B41" s="21">
        <v>44733</v>
      </c>
      <c r="C41" s="31" t="s">
        <v>755</v>
      </c>
      <c r="E41" t="s">
        <v>756</v>
      </c>
      <c r="K41" s="24"/>
      <c r="L41" s="24"/>
      <c r="N41" s="39"/>
      <c r="O41" s="40">
        <f t="shared" si="1"/>
        <v>44734</v>
      </c>
      <c r="P41" s="41">
        <f t="shared" si="0"/>
        <v>44759</v>
      </c>
      <c r="Q41" s="5" t="s">
        <v>756</v>
      </c>
      <c r="S41" s="24">
        <v>0</v>
      </c>
    </row>
    <row r="42" spans="1:19">
      <c r="A42" t="s">
        <v>104</v>
      </c>
      <c r="B42" s="21">
        <v>44733</v>
      </c>
      <c r="C42" s="31" t="s">
        <v>755</v>
      </c>
      <c r="K42" s="24"/>
      <c r="L42" s="24"/>
      <c r="N42" s="39"/>
      <c r="O42" s="40">
        <f t="shared" si="1"/>
        <v>44734</v>
      </c>
      <c r="P42" s="41">
        <f t="shared" si="0"/>
        <v>44759</v>
      </c>
      <c r="Q42" s="11" t="s">
        <v>624</v>
      </c>
      <c r="S42" s="24">
        <v>5</v>
      </c>
    </row>
    <row r="43" spans="1:19">
      <c r="A43" t="s">
        <v>105</v>
      </c>
      <c r="B43" s="21">
        <v>44733</v>
      </c>
      <c r="C43" s="31" t="s">
        <v>755</v>
      </c>
      <c r="K43" s="24"/>
      <c r="L43" s="24"/>
      <c r="N43" s="39"/>
      <c r="O43" s="40">
        <f t="shared" si="1"/>
        <v>44734</v>
      </c>
      <c r="P43" s="41">
        <f t="shared" si="0"/>
        <v>44759</v>
      </c>
      <c r="Q43" s="48" t="s">
        <v>639</v>
      </c>
      <c r="S43" s="24">
        <v>5</v>
      </c>
    </row>
    <row r="44" spans="1:19">
      <c r="A44" t="s">
        <v>106</v>
      </c>
      <c r="B44" s="21">
        <v>44733</v>
      </c>
      <c r="C44" s="31" t="s">
        <v>755</v>
      </c>
      <c r="K44" s="24"/>
      <c r="L44" s="24"/>
      <c r="N44" s="39"/>
      <c r="O44" s="40">
        <f t="shared" si="1"/>
        <v>44734</v>
      </c>
      <c r="P44" s="41">
        <f t="shared" si="0"/>
        <v>44759</v>
      </c>
      <c r="Q44" s="11" t="s">
        <v>631</v>
      </c>
      <c r="S44" s="24">
        <v>5</v>
      </c>
    </row>
    <row r="45" spans="1:19">
      <c r="A45" t="s">
        <v>108</v>
      </c>
      <c r="B45" s="21">
        <v>44733</v>
      </c>
      <c r="C45" s="31" t="s">
        <v>755</v>
      </c>
      <c r="D45" s="6">
        <v>3</v>
      </c>
      <c r="H45">
        <v>36</v>
      </c>
      <c r="I45">
        <v>36</v>
      </c>
      <c r="J45" s="7">
        <v>36</v>
      </c>
      <c r="K45" s="24">
        <v>21</v>
      </c>
      <c r="L45" s="24">
        <v>21</v>
      </c>
      <c r="M45" s="7">
        <v>21</v>
      </c>
      <c r="N45" s="39">
        <f t="shared" ref="N45:N50" si="4">(K45+L45+M45)/3</f>
        <v>21</v>
      </c>
      <c r="O45" s="40">
        <f t="shared" si="1"/>
        <v>44713</v>
      </c>
      <c r="P45" s="41">
        <f t="shared" si="0"/>
        <v>44738</v>
      </c>
      <c r="S45" s="24">
        <v>10</v>
      </c>
    </row>
    <row r="46" spans="1:19">
      <c r="A46" t="s">
        <v>110</v>
      </c>
      <c r="B46" s="21">
        <v>44733</v>
      </c>
      <c r="C46" s="31" t="s">
        <v>755</v>
      </c>
      <c r="D46" s="6">
        <v>3</v>
      </c>
      <c r="H46">
        <v>30</v>
      </c>
      <c r="I46">
        <v>32</v>
      </c>
      <c r="J46" s="7">
        <v>38</v>
      </c>
      <c r="K46" s="24">
        <v>19</v>
      </c>
      <c r="L46" s="24">
        <v>19</v>
      </c>
      <c r="M46" s="7">
        <v>22</v>
      </c>
      <c r="N46" s="39">
        <f t="shared" si="4"/>
        <v>20</v>
      </c>
      <c r="O46" s="40">
        <f t="shared" si="1"/>
        <v>44714</v>
      </c>
      <c r="P46" s="41">
        <f t="shared" si="0"/>
        <v>44739</v>
      </c>
      <c r="S46" s="24">
        <v>10</v>
      </c>
    </row>
    <row r="47" spans="1:19">
      <c r="A47" t="s">
        <v>111</v>
      </c>
      <c r="B47" s="21">
        <v>44733</v>
      </c>
      <c r="C47" s="31" t="s">
        <v>755</v>
      </c>
      <c r="K47" s="24"/>
      <c r="L47" s="24"/>
      <c r="N47" s="39"/>
      <c r="O47" s="40">
        <f t="shared" si="1"/>
        <v>44734</v>
      </c>
      <c r="P47" s="41">
        <f t="shared" si="0"/>
        <v>44759</v>
      </c>
      <c r="Q47" s="11" t="s">
        <v>624</v>
      </c>
      <c r="S47" s="24">
        <v>5</v>
      </c>
    </row>
    <row r="48" spans="1:19">
      <c r="A48" t="s">
        <v>113</v>
      </c>
      <c r="B48" s="21">
        <v>44733</v>
      </c>
      <c r="C48" s="31" t="s">
        <v>755</v>
      </c>
      <c r="D48" s="6">
        <v>4</v>
      </c>
      <c r="H48">
        <v>31</v>
      </c>
      <c r="I48">
        <v>34</v>
      </c>
      <c r="J48" s="7">
        <v>31</v>
      </c>
      <c r="K48" s="24">
        <v>19</v>
      </c>
      <c r="L48" s="24">
        <v>20</v>
      </c>
      <c r="M48" s="7">
        <v>19</v>
      </c>
      <c r="N48" s="39">
        <f t="shared" si="4"/>
        <v>19.3333333333333</v>
      </c>
      <c r="O48" s="40">
        <f t="shared" si="1"/>
        <v>44714.6666666667</v>
      </c>
      <c r="P48" s="41">
        <f t="shared" si="0"/>
        <v>44739.6666666667</v>
      </c>
      <c r="S48" s="24">
        <v>10</v>
      </c>
    </row>
    <row r="49" spans="1:19">
      <c r="A49" t="s">
        <v>114</v>
      </c>
      <c r="B49" s="21">
        <v>44733</v>
      </c>
      <c r="C49" s="31" t="s">
        <v>755</v>
      </c>
      <c r="D49" s="6">
        <v>5</v>
      </c>
      <c r="E49">
        <v>80</v>
      </c>
      <c r="F49">
        <v>80</v>
      </c>
      <c r="G49" s="7">
        <v>75</v>
      </c>
      <c r="K49" s="24">
        <v>9</v>
      </c>
      <c r="L49" s="24">
        <v>9</v>
      </c>
      <c r="M49" s="7">
        <v>8</v>
      </c>
      <c r="N49" s="39">
        <f t="shared" si="4"/>
        <v>8.66666666666667</v>
      </c>
      <c r="O49" s="40">
        <f t="shared" si="1"/>
        <v>44725.3333333333</v>
      </c>
      <c r="P49" s="41">
        <f t="shared" si="0"/>
        <v>44750.3333333333</v>
      </c>
      <c r="S49" s="24">
        <v>10</v>
      </c>
    </row>
    <row r="50" spans="1:19">
      <c r="A50" t="s">
        <v>115</v>
      </c>
      <c r="B50" s="21">
        <v>44733</v>
      </c>
      <c r="C50" s="31" t="s">
        <v>755</v>
      </c>
      <c r="D50" s="6">
        <v>4</v>
      </c>
      <c r="H50">
        <v>23</v>
      </c>
      <c r="I50">
        <v>22</v>
      </c>
      <c r="J50" s="7">
        <v>28</v>
      </c>
      <c r="K50" s="24">
        <v>16</v>
      </c>
      <c r="L50" s="24">
        <v>15</v>
      </c>
      <c r="N50" s="39">
        <f t="shared" si="4"/>
        <v>10.3333333333333</v>
      </c>
      <c r="O50" s="40">
        <f t="shared" si="1"/>
        <v>44723.6666666667</v>
      </c>
      <c r="P50" s="41">
        <f t="shared" si="0"/>
        <v>44748.6666666667</v>
      </c>
      <c r="S50" s="24">
        <v>10</v>
      </c>
    </row>
    <row r="51" spans="1:19">
      <c r="A51" t="s">
        <v>116</v>
      </c>
      <c r="B51" s="21">
        <v>44733</v>
      </c>
      <c r="C51" s="31" t="s">
        <v>755</v>
      </c>
      <c r="K51" s="24"/>
      <c r="L51" s="24"/>
      <c r="N51" s="39"/>
      <c r="O51" s="40">
        <f t="shared" si="1"/>
        <v>44734</v>
      </c>
      <c r="P51" s="41">
        <f t="shared" si="0"/>
        <v>44759</v>
      </c>
      <c r="Q51" s="11" t="s">
        <v>625</v>
      </c>
      <c r="S51" s="24">
        <v>5</v>
      </c>
    </row>
    <row r="52" spans="1:19">
      <c r="A52" t="s">
        <v>117</v>
      </c>
      <c r="B52" s="21">
        <v>44733</v>
      </c>
      <c r="C52" s="31" t="s">
        <v>755</v>
      </c>
      <c r="D52" s="6">
        <v>4</v>
      </c>
      <c r="H52">
        <v>38</v>
      </c>
      <c r="I52">
        <v>39</v>
      </c>
      <c r="J52" s="7">
        <v>38</v>
      </c>
      <c r="K52" s="24"/>
      <c r="L52" s="24"/>
      <c r="N52" s="39"/>
      <c r="O52" s="40">
        <f t="shared" si="1"/>
        <v>44734</v>
      </c>
      <c r="P52" s="41">
        <f t="shared" si="0"/>
        <v>44759</v>
      </c>
      <c r="Q52" s="50"/>
      <c r="R52" s="51"/>
      <c r="S52" s="24">
        <v>10</v>
      </c>
    </row>
    <row r="53" spans="1:19">
      <c r="A53" t="s">
        <v>118</v>
      </c>
      <c r="B53" s="21">
        <v>44733</v>
      </c>
      <c r="C53" s="31" t="s">
        <v>755</v>
      </c>
      <c r="K53" s="24"/>
      <c r="L53" s="24"/>
      <c r="N53" s="39"/>
      <c r="O53" s="40">
        <f t="shared" si="1"/>
        <v>44734</v>
      </c>
      <c r="P53" s="41">
        <f t="shared" si="0"/>
        <v>44759</v>
      </c>
      <c r="Q53" s="50" t="s">
        <v>633</v>
      </c>
      <c r="R53" s="51"/>
      <c r="S53" s="24">
        <v>5</v>
      </c>
    </row>
    <row r="54" spans="1:19">
      <c r="A54" t="s">
        <v>119</v>
      </c>
      <c r="B54" s="21">
        <v>44733</v>
      </c>
      <c r="C54" s="31" t="s">
        <v>755</v>
      </c>
      <c r="K54" s="24"/>
      <c r="L54" s="24"/>
      <c r="N54" s="39"/>
      <c r="O54" s="40">
        <f t="shared" si="1"/>
        <v>44734</v>
      </c>
      <c r="P54" s="41">
        <f t="shared" si="0"/>
        <v>44759</v>
      </c>
      <c r="Q54" s="50" t="s">
        <v>625</v>
      </c>
      <c r="R54" s="51"/>
      <c r="S54" s="24">
        <v>5</v>
      </c>
    </row>
    <row r="55" spans="1:19">
      <c r="A55" t="s">
        <v>120</v>
      </c>
      <c r="B55" s="21">
        <v>44733</v>
      </c>
      <c r="C55" s="31" t="s">
        <v>755</v>
      </c>
      <c r="K55" s="24"/>
      <c r="L55" s="24"/>
      <c r="N55" s="39"/>
      <c r="O55" s="40">
        <f t="shared" si="1"/>
        <v>44734</v>
      </c>
      <c r="P55" s="41">
        <f t="shared" si="0"/>
        <v>44759</v>
      </c>
      <c r="Q55" s="50" t="s">
        <v>631</v>
      </c>
      <c r="R55" s="51"/>
      <c r="S55" s="24">
        <v>5</v>
      </c>
    </row>
    <row r="56" spans="1:19">
      <c r="A56" t="s">
        <v>122</v>
      </c>
      <c r="B56" s="21">
        <v>44733</v>
      </c>
      <c r="C56" s="31" t="s">
        <v>755</v>
      </c>
      <c r="D56" s="6">
        <v>4</v>
      </c>
      <c r="H56">
        <v>36</v>
      </c>
      <c r="I56">
        <v>38</v>
      </c>
      <c r="J56" s="7">
        <v>35</v>
      </c>
      <c r="K56" s="24">
        <v>21</v>
      </c>
      <c r="L56" s="24">
        <v>22</v>
      </c>
      <c r="M56" s="7">
        <v>21</v>
      </c>
      <c r="N56" s="39">
        <f t="shared" ref="N56:N66" si="5">(K56+L56+M56)/3</f>
        <v>21.3333333333333</v>
      </c>
      <c r="O56" s="40">
        <f t="shared" si="1"/>
        <v>44712.6666666667</v>
      </c>
      <c r="P56" s="41">
        <f t="shared" si="0"/>
        <v>44737.6666666667</v>
      </c>
      <c r="Q56" s="50"/>
      <c r="R56" s="51"/>
      <c r="S56" s="24">
        <v>10</v>
      </c>
    </row>
    <row r="57" spans="1:19">
      <c r="A57" t="s">
        <v>123</v>
      </c>
      <c r="B57" s="21">
        <v>44733</v>
      </c>
      <c r="C57" s="31" t="s">
        <v>755</v>
      </c>
      <c r="D57" s="6">
        <v>2</v>
      </c>
      <c r="H57">
        <v>24</v>
      </c>
      <c r="I57">
        <v>26</v>
      </c>
      <c r="K57" s="24">
        <v>16</v>
      </c>
      <c r="L57" s="24">
        <v>17</v>
      </c>
      <c r="N57" s="39">
        <f>(K57+L57)/2</f>
        <v>16.5</v>
      </c>
      <c r="O57" s="40">
        <f t="shared" si="1"/>
        <v>44717.5</v>
      </c>
      <c r="P57" s="41">
        <f t="shared" si="0"/>
        <v>44742.5</v>
      </c>
      <c r="Q57" s="50"/>
      <c r="R57" s="51"/>
      <c r="S57" s="24">
        <v>10</v>
      </c>
    </row>
    <row r="58" spans="1:19">
      <c r="A58" t="s">
        <v>124</v>
      </c>
      <c r="B58" s="21">
        <v>44733</v>
      </c>
      <c r="C58" s="31" t="s">
        <v>755</v>
      </c>
      <c r="D58" s="6">
        <v>4</v>
      </c>
      <c r="H58">
        <v>38</v>
      </c>
      <c r="I58">
        <v>41</v>
      </c>
      <c r="J58" s="7">
        <v>36</v>
      </c>
      <c r="K58" s="24">
        <v>22</v>
      </c>
      <c r="L58" s="24">
        <v>23</v>
      </c>
      <c r="M58" s="7">
        <v>21</v>
      </c>
      <c r="N58" s="39">
        <f t="shared" si="5"/>
        <v>22</v>
      </c>
      <c r="O58" s="40">
        <f t="shared" si="1"/>
        <v>44712</v>
      </c>
      <c r="P58" s="41">
        <f t="shared" si="0"/>
        <v>44737</v>
      </c>
      <c r="Q58" s="50"/>
      <c r="R58" s="51"/>
      <c r="S58" s="24">
        <v>10</v>
      </c>
    </row>
    <row r="59" spans="1:19">
      <c r="A59" t="s">
        <v>125</v>
      </c>
      <c r="B59" s="21">
        <v>44733</v>
      </c>
      <c r="C59" s="31" t="s">
        <v>755</v>
      </c>
      <c r="D59" s="6">
        <v>4</v>
      </c>
      <c r="H59">
        <v>32</v>
      </c>
      <c r="I59">
        <v>32</v>
      </c>
      <c r="J59" s="7">
        <v>36</v>
      </c>
      <c r="K59" s="24">
        <v>19</v>
      </c>
      <c r="L59" s="24">
        <v>19</v>
      </c>
      <c r="M59" s="7">
        <v>21</v>
      </c>
      <c r="N59" s="39">
        <f t="shared" si="5"/>
        <v>19.6666666666667</v>
      </c>
      <c r="O59" s="40">
        <f t="shared" si="1"/>
        <v>44714.3333333333</v>
      </c>
      <c r="P59" s="41">
        <f t="shared" si="0"/>
        <v>44739.3333333333</v>
      </c>
      <c r="Q59" s="50"/>
      <c r="R59" s="51"/>
      <c r="S59" s="24">
        <v>10</v>
      </c>
    </row>
    <row r="60" spans="1:19">
      <c r="A60" t="s">
        <v>127</v>
      </c>
      <c r="B60" s="21">
        <v>44733</v>
      </c>
      <c r="C60" s="31" t="s">
        <v>755</v>
      </c>
      <c r="D60" s="6">
        <v>5</v>
      </c>
      <c r="H60">
        <v>36</v>
      </c>
      <c r="I60">
        <v>38</v>
      </c>
      <c r="J60" s="7">
        <v>38</v>
      </c>
      <c r="K60" s="24">
        <v>21</v>
      </c>
      <c r="L60" s="24">
        <v>22</v>
      </c>
      <c r="M60" s="7">
        <v>22</v>
      </c>
      <c r="N60" s="39">
        <f t="shared" si="5"/>
        <v>21.6666666666667</v>
      </c>
      <c r="O60" s="40">
        <f t="shared" si="1"/>
        <v>44712.3333333333</v>
      </c>
      <c r="P60" s="41">
        <f t="shared" si="0"/>
        <v>44737.3333333333</v>
      </c>
      <c r="Q60" s="50"/>
      <c r="R60" s="51"/>
      <c r="S60" s="24">
        <v>10</v>
      </c>
    </row>
    <row r="61" spans="1:19">
      <c r="A61" t="s">
        <v>129</v>
      </c>
      <c r="B61" s="21">
        <v>44733</v>
      </c>
      <c r="C61" s="31" t="s">
        <v>755</v>
      </c>
      <c r="D61" s="6">
        <v>4</v>
      </c>
      <c r="H61">
        <v>36</v>
      </c>
      <c r="I61">
        <v>34</v>
      </c>
      <c r="J61" s="7">
        <v>29</v>
      </c>
      <c r="K61" s="24">
        <v>21</v>
      </c>
      <c r="L61" s="24">
        <v>20</v>
      </c>
      <c r="M61" s="7">
        <v>18</v>
      </c>
      <c r="N61" s="39">
        <f t="shared" si="5"/>
        <v>19.6666666666667</v>
      </c>
      <c r="O61" s="40">
        <f t="shared" si="1"/>
        <v>44714.3333333333</v>
      </c>
      <c r="P61" s="41">
        <f t="shared" si="0"/>
        <v>44739.3333333333</v>
      </c>
      <c r="Q61" s="50"/>
      <c r="R61" s="51"/>
      <c r="S61" s="24">
        <v>10</v>
      </c>
    </row>
    <row r="62" spans="1:19">
      <c r="A62" t="s">
        <v>131</v>
      </c>
      <c r="B62" s="21">
        <v>44733</v>
      </c>
      <c r="C62" s="31" t="s">
        <v>755</v>
      </c>
      <c r="K62" s="24"/>
      <c r="L62" s="24"/>
      <c r="N62" s="39"/>
      <c r="O62" s="40">
        <f t="shared" si="1"/>
        <v>44734</v>
      </c>
      <c r="P62" s="41">
        <f t="shared" si="0"/>
        <v>44759</v>
      </c>
      <c r="Q62" s="50" t="s">
        <v>633</v>
      </c>
      <c r="R62" s="51"/>
      <c r="S62" s="24">
        <v>5</v>
      </c>
    </row>
    <row r="63" spans="1:19">
      <c r="A63" t="s">
        <v>133</v>
      </c>
      <c r="B63" s="21">
        <v>44733</v>
      </c>
      <c r="C63" s="31" t="s">
        <v>755</v>
      </c>
      <c r="K63" s="24"/>
      <c r="L63" s="24"/>
      <c r="N63" s="39"/>
      <c r="O63" s="40">
        <f t="shared" si="1"/>
        <v>44734</v>
      </c>
      <c r="P63" s="41">
        <f t="shared" si="0"/>
        <v>44759</v>
      </c>
      <c r="Q63" s="50" t="s">
        <v>757</v>
      </c>
      <c r="R63" s="51"/>
      <c r="S63" s="24">
        <v>5</v>
      </c>
    </row>
    <row r="64" spans="1:19">
      <c r="A64" t="s">
        <v>135</v>
      </c>
      <c r="B64" s="21">
        <v>44733</v>
      </c>
      <c r="C64" s="31" t="s">
        <v>755</v>
      </c>
      <c r="D64" s="6">
        <v>4</v>
      </c>
      <c r="H64">
        <v>40</v>
      </c>
      <c r="I64">
        <v>34</v>
      </c>
      <c r="J64" s="7">
        <v>41</v>
      </c>
      <c r="K64" s="24">
        <v>22</v>
      </c>
      <c r="L64" s="24">
        <v>20</v>
      </c>
      <c r="M64" s="7">
        <v>23</v>
      </c>
      <c r="N64" s="39">
        <f t="shared" si="5"/>
        <v>21.6666666666667</v>
      </c>
      <c r="O64" s="40">
        <f t="shared" si="1"/>
        <v>44712.3333333333</v>
      </c>
      <c r="P64" s="41">
        <f t="shared" si="0"/>
        <v>44737.3333333333</v>
      </c>
      <c r="Q64" s="50"/>
      <c r="R64" s="51"/>
      <c r="S64" s="24">
        <v>10</v>
      </c>
    </row>
    <row r="65" spans="1:19">
      <c r="A65" t="s">
        <v>137</v>
      </c>
      <c r="B65" s="21">
        <v>44733</v>
      </c>
      <c r="C65" s="31" t="s">
        <v>755</v>
      </c>
      <c r="D65" s="6">
        <v>5</v>
      </c>
      <c r="H65">
        <v>38</v>
      </c>
      <c r="I65">
        <v>38</v>
      </c>
      <c r="K65" s="24">
        <v>22</v>
      </c>
      <c r="L65" s="24">
        <v>22</v>
      </c>
      <c r="N65" s="39">
        <v>22</v>
      </c>
      <c r="O65" s="40">
        <f t="shared" si="1"/>
        <v>44712</v>
      </c>
      <c r="P65" s="41">
        <f t="shared" si="0"/>
        <v>44737</v>
      </c>
      <c r="S65" s="24">
        <v>10</v>
      </c>
    </row>
    <row r="66" spans="1:19">
      <c r="A66" t="s">
        <v>138</v>
      </c>
      <c r="B66" s="21">
        <v>44733</v>
      </c>
      <c r="C66" s="31" t="s">
        <v>755</v>
      </c>
      <c r="D66" s="6">
        <v>4</v>
      </c>
      <c r="H66">
        <v>36</v>
      </c>
      <c r="I66">
        <v>40</v>
      </c>
      <c r="J66" s="7">
        <v>42</v>
      </c>
      <c r="K66" s="24">
        <v>21</v>
      </c>
      <c r="L66" s="24">
        <v>22</v>
      </c>
      <c r="M66" s="7">
        <v>23</v>
      </c>
      <c r="N66" s="39">
        <f t="shared" si="5"/>
        <v>22</v>
      </c>
      <c r="O66" s="40">
        <f t="shared" si="1"/>
        <v>44712</v>
      </c>
      <c r="P66" s="41">
        <f t="shared" si="0"/>
        <v>44737</v>
      </c>
      <c r="S66" s="24">
        <v>10</v>
      </c>
    </row>
    <row r="67" spans="1:19">
      <c r="A67" t="s">
        <v>139</v>
      </c>
      <c r="B67" s="21">
        <v>44733</v>
      </c>
      <c r="C67" s="31" t="s">
        <v>755</v>
      </c>
      <c r="K67" s="24"/>
      <c r="L67" s="24"/>
      <c r="N67" s="39"/>
      <c r="O67" s="40">
        <f t="shared" si="1"/>
        <v>44734</v>
      </c>
      <c r="P67" s="41">
        <f t="shared" si="0"/>
        <v>44759</v>
      </c>
      <c r="Q67" s="11" t="s">
        <v>625</v>
      </c>
      <c r="S67" s="24">
        <v>5</v>
      </c>
    </row>
    <row r="68" spans="1:19">
      <c r="A68" t="s">
        <v>142</v>
      </c>
      <c r="B68" s="21">
        <v>44733</v>
      </c>
      <c r="C68" s="31" t="s">
        <v>755</v>
      </c>
      <c r="K68" s="24"/>
      <c r="L68" s="24"/>
      <c r="N68" s="39"/>
      <c r="O68" s="40">
        <f t="shared" si="1"/>
        <v>44734</v>
      </c>
      <c r="P68" s="41">
        <f t="shared" si="0"/>
        <v>44759</v>
      </c>
      <c r="Q68" s="11" t="s">
        <v>640</v>
      </c>
      <c r="S68" s="24">
        <v>5</v>
      </c>
    </row>
    <row r="69" spans="1:19">
      <c r="A69" t="s">
        <v>143</v>
      </c>
      <c r="B69" s="21">
        <v>44733</v>
      </c>
      <c r="C69" s="31" t="s">
        <v>755</v>
      </c>
      <c r="D69" s="6">
        <v>3</v>
      </c>
      <c r="H69">
        <v>50</v>
      </c>
      <c r="I69">
        <v>51</v>
      </c>
      <c r="J69" s="7">
        <v>45</v>
      </c>
      <c r="K69" s="24">
        <v>23</v>
      </c>
      <c r="L69" s="24">
        <v>23</v>
      </c>
      <c r="M69" s="7">
        <v>23</v>
      </c>
      <c r="N69" s="39">
        <v>23</v>
      </c>
      <c r="O69" s="40">
        <f t="shared" si="1"/>
        <v>44711</v>
      </c>
      <c r="P69" s="41">
        <f t="shared" ref="P69:P134" si="6">O69+25</f>
        <v>44736</v>
      </c>
      <c r="S69" s="24">
        <v>10</v>
      </c>
    </row>
    <row r="70" spans="1:19">
      <c r="A70" t="s">
        <v>145</v>
      </c>
      <c r="B70" s="21">
        <v>44733</v>
      </c>
      <c r="C70" s="31" t="s">
        <v>755</v>
      </c>
      <c r="K70" s="24"/>
      <c r="L70" s="24"/>
      <c r="N70" s="39"/>
      <c r="O70" s="40">
        <f t="shared" ref="O70:O137" si="7">B70-N70+1</f>
        <v>44734</v>
      </c>
      <c r="P70" s="41">
        <f t="shared" si="6"/>
        <v>44759</v>
      </c>
      <c r="Q70" s="11" t="s">
        <v>624</v>
      </c>
      <c r="S70" s="24">
        <v>5</v>
      </c>
    </row>
    <row r="71" spans="1:19">
      <c r="A71" t="s">
        <v>146</v>
      </c>
      <c r="B71" s="21">
        <v>44733</v>
      </c>
      <c r="C71" s="31" t="s">
        <v>755</v>
      </c>
      <c r="K71" s="24"/>
      <c r="L71" s="24"/>
      <c r="N71" s="39"/>
      <c r="O71" s="40">
        <f t="shared" si="7"/>
        <v>44734</v>
      </c>
      <c r="P71" s="41">
        <f t="shared" si="6"/>
        <v>44759</v>
      </c>
      <c r="Q71" s="11" t="s">
        <v>624</v>
      </c>
      <c r="S71" s="24">
        <v>5</v>
      </c>
    </row>
    <row r="72" spans="1:19">
      <c r="A72" t="s">
        <v>147</v>
      </c>
      <c r="B72" s="21">
        <v>44733</v>
      </c>
      <c r="C72" s="31" t="s">
        <v>755</v>
      </c>
      <c r="K72" s="24"/>
      <c r="L72" s="24"/>
      <c r="N72" s="39"/>
      <c r="O72" s="40">
        <f t="shared" si="7"/>
        <v>44734</v>
      </c>
      <c r="P72" s="41">
        <f t="shared" si="6"/>
        <v>44759</v>
      </c>
      <c r="Q72" s="11" t="s">
        <v>640</v>
      </c>
      <c r="S72" s="24">
        <v>5</v>
      </c>
    </row>
    <row r="73" spans="1:19">
      <c r="A73" t="s">
        <v>148</v>
      </c>
      <c r="B73" s="21">
        <v>44733</v>
      </c>
      <c r="C73" s="31" t="s">
        <v>755</v>
      </c>
      <c r="K73" s="24"/>
      <c r="L73" s="24"/>
      <c r="N73" s="39"/>
      <c r="O73" s="40">
        <f t="shared" si="7"/>
        <v>44734</v>
      </c>
      <c r="P73" s="41">
        <f t="shared" si="6"/>
        <v>44759</v>
      </c>
      <c r="Q73" s="11" t="s">
        <v>624</v>
      </c>
      <c r="S73" s="24">
        <v>5</v>
      </c>
    </row>
    <row r="74" spans="1:19">
      <c r="A74" t="s">
        <v>151</v>
      </c>
      <c r="B74" s="21">
        <v>44733</v>
      </c>
      <c r="C74" s="31" t="s">
        <v>755</v>
      </c>
      <c r="K74" s="24"/>
      <c r="L74" s="24"/>
      <c r="N74" s="39"/>
      <c r="O74" s="40">
        <f t="shared" si="7"/>
        <v>44734</v>
      </c>
      <c r="P74" s="41">
        <f t="shared" si="6"/>
        <v>44759</v>
      </c>
      <c r="Q74" s="48" t="s">
        <v>639</v>
      </c>
      <c r="S74" s="24">
        <v>5</v>
      </c>
    </row>
    <row r="75" spans="1:19">
      <c r="A75" t="s">
        <v>152</v>
      </c>
      <c r="B75" s="21">
        <v>44733</v>
      </c>
      <c r="C75" s="31" t="s">
        <v>755</v>
      </c>
      <c r="K75" s="24"/>
      <c r="L75" s="24"/>
      <c r="N75" s="39"/>
      <c r="O75" s="40">
        <f t="shared" si="7"/>
        <v>44734</v>
      </c>
      <c r="P75" s="41">
        <f t="shared" si="6"/>
        <v>44759</v>
      </c>
      <c r="Q75" s="11" t="s">
        <v>624</v>
      </c>
      <c r="S75" s="24">
        <v>5</v>
      </c>
    </row>
    <row r="76" spans="1:19">
      <c r="A76" t="s">
        <v>153</v>
      </c>
      <c r="B76" s="21">
        <v>44733</v>
      </c>
      <c r="C76" s="31" t="s">
        <v>755</v>
      </c>
      <c r="K76" s="24"/>
      <c r="L76" s="24"/>
      <c r="N76" s="39"/>
      <c r="O76" s="40">
        <f t="shared" si="7"/>
        <v>44734</v>
      </c>
      <c r="P76" s="41">
        <f t="shared" si="6"/>
        <v>44759</v>
      </c>
      <c r="Q76" s="48" t="s">
        <v>639</v>
      </c>
      <c r="S76" s="24">
        <v>5</v>
      </c>
    </row>
    <row r="77" spans="1:19">
      <c r="A77" t="s">
        <v>154</v>
      </c>
      <c r="B77" s="21">
        <v>44733</v>
      </c>
      <c r="C77" s="31" t="s">
        <v>755</v>
      </c>
      <c r="K77" s="24"/>
      <c r="L77" s="24"/>
      <c r="N77" s="39"/>
      <c r="O77" s="40">
        <f t="shared" si="7"/>
        <v>44734</v>
      </c>
      <c r="P77" s="41">
        <f t="shared" si="6"/>
        <v>44759</v>
      </c>
      <c r="Q77" s="11" t="s">
        <v>625</v>
      </c>
      <c r="S77" s="24">
        <v>5</v>
      </c>
    </row>
    <row r="78" spans="1:19">
      <c r="A78" t="s">
        <v>156</v>
      </c>
      <c r="B78" s="21">
        <v>44733</v>
      </c>
      <c r="C78" s="31" t="s">
        <v>755</v>
      </c>
      <c r="K78" s="24"/>
      <c r="L78" s="24"/>
      <c r="N78" s="39"/>
      <c r="O78" s="40">
        <f t="shared" si="7"/>
        <v>44734</v>
      </c>
      <c r="P78" s="41">
        <f t="shared" si="6"/>
        <v>44759</v>
      </c>
      <c r="Q78" s="11" t="s">
        <v>624</v>
      </c>
      <c r="S78" s="24">
        <v>5</v>
      </c>
    </row>
    <row r="79" spans="1:19">
      <c r="A79" t="s">
        <v>157</v>
      </c>
      <c r="B79" s="21">
        <v>44733</v>
      </c>
      <c r="C79" s="31" t="s">
        <v>755</v>
      </c>
      <c r="K79" s="24"/>
      <c r="L79" s="24"/>
      <c r="N79" s="39"/>
      <c r="O79" s="40">
        <f t="shared" si="7"/>
        <v>44734</v>
      </c>
      <c r="P79" s="41">
        <f t="shared" si="6"/>
        <v>44759</v>
      </c>
      <c r="Q79" s="48" t="s">
        <v>639</v>
      </c>
      <c r="S79" s="24">
        <v>5</v>
      </c>
    </row>
    <row r="80" spans="1:19">
      <c r="A80" t="s">
        <v>159</v>
      </c>
      <c r="B80" s="21">
        <v>44733</v>
      </c>
      <c r="C80" s="31" t="s">
        <v>755</v>
      </c>
      <c r="K80" s="24"/>
      <c r="L80" s="24"/>
      <c r="N80" s="39"/>
      <c r="O80" s="40">
        <f t="shared" si="7"/>
        <v>44734</v>
      </c>
      <c r="P80" s="41">
        <f t="shared" si="6"/>
        <v>44759</v>
      </c>
      <c r="Q80" s="11" t="s">
        <v>631</v>
      </c>
      <c r="S80" s="24">
        <v>5</v>
      </c>
    </row>
    <row r="81" spans="1:19">
      <c r="A81" t="s">
        <v>758</v>
      </c>
      <c r="B81" s="21">
        <v>44733</v>
      </c>
      <c r="C81" s="31" t="s">
        <v>755</v>
      </c>
      <c r="K81" s="24"/>
      <c r="L81" s="24"/>
      <c r="N81" s="39"/>
      <c r="O81" s="40">
        <f t="shared" si="7"/>
        <v>44734</v>
      </c>
      <c r="P81" s="41">
        <f t="shared" si="6"/>
        <v>44759</v>
      </c>
      <c r="Q81" s="11" t="s">
        <v>624</v>
      </c>
      <c r="S81" s="24">
        <v>5</v>
      </c>
    </row>
    <row r="82" spans="1:19">
      <c r="A82" t="s">
        <v>759</v>
      </c>
      <c r="B82" s="21">
        <v>44733</v>
      </c>
      <c r="C82" s="31" t="s">
        <v>755</v>
      </c>
      <c r="K82" s="24"/>
      <c r="L82" s="24"/>
      <c r="N82" s="39"/>
      <c r="O82" s="40">
        <f t="shared" si="7"/>
        <v>44734</v>
      </c>
      <c r="P82" s="41">
        <f t="shared" si="6"/>
        <v>44759</v>
      </c>
      <c r="Q82" s="11" t="s">
        <v>624</v>
      </c>
      <c r="S82" s="24">
        <v>5</v>
      </c>
    </row>
    <row r="83" spans="1:19">
      <c r="A83" t="s">
        <v>760</v>
      </c>
      <c r="B83" s="21">
        <v>44733</v>
      </c>
      <c r="C83" s="31" t="s">
        <v>755</v>
      </c>
      <c r="K83" s="24"/>
      <c r="L83" s="24"/>
      <c r="N83" s="39"/>
      <c r="O83" s="40">
        <f t="shared" si="7"/>
        <v>44734</v>
      </c>
      <c r="P83" s="41">
        <f t="shared" si="6"/>
        <v>44759</v>
      </c>
      <c r="Q83" s="11" t="s">
        <v>633</v>
      </c>
      <c r="S83" s="24">
        <v>5</v>
      </c>
    </row>
    <row r="84" s="3" customFormat="1" spans="1:19">
      <c r="A84" s="3" t="s">
        <v>627</v>
      </c>
      <c r="B84" s="26"/>
      <c r="C84" s="27"/>
      <c r="D84" s="28"/>
      <c r="G84" s="29"/>
      <c r="J84" s="29"/>
      <c r="K84" s="42"/>
      <c r="L84" s="42"/>
      <c r="M84" s="29"/>
      <c r="N84" s="29"/>
      <c r="O84" s="43"/>
      <c r="P84" s="26"/>
      <c r="S84" s="3">
        <f>SUM(S41:S83)</f>
        <v>290</v>
      </c>
    </row>
    <row r="85" ht="28.8" spans="1:19">
      <c r="A85" t="s">
        <v>160</v>
      </c>
      <c r="B85" s="21">
        <v>44733</v>
      </c>
      <c r="C85" s="52" t="s">
        <v>761</v>
      </c>
      <c r="D85" s="6">
        <v>4</v>
      </c>
      <c r="E85">
        <v>45</v>
      </c>
      <c r="F85">
        <v>45</v>
      </c>
      <c r="G85" s="7">
        <v>30</v>
      </c>
      <c r="K85" s="24">
        <v>6</v>
      </c>
      <c r="L85" s="24">
        <v>6</v>
      </c>
      <c r="M85" s="7">
        <v>4</v>
      </c>
      <c r="N85" s="39">
        <f>(K85+L85+M85)/3</f>
        <v>5.33333333333333</v>
      </c>
      <c r="O85" s="40">
        <f>B85-N85+1</f>
        <v>44728.6666666667</v>
      </c>
      <c r="P85" s="41">
        <f>O85+25</f>
        <v>44753.6666666667</v>
      </c>
      <c r="S85" s="24">
        <v>10</v>
      </c>
    </row>
    <row r="86" ht="28.8" spans="1:19">
      <c r="A86" t="s">
        <v>163</v>
      </c>
      <c r="B86" s="21">
        <v>44733</v>
      </c>
      <c r="C86" s="52" t="s">
        <v>761</v>
      </c>
      <c r="D86" s="6">
        <v>3</v>
      </c>
      <c r="H86">
        <v>37</v>
      </c>
      <c r="I86">
        <v>38</v>
      </c>
      <c r="J86" s="7">
        <v>42</v>
      </c>
      <c r="K86" s="24">
        <v>22</v>
      </c>
      <c r="L86" s="24">
        <v>22</v>
      </c>
      <c r="M86" s="7">
        <v>23</v>
      </c>
      <c r="N86" s="39">
        <f t="shared" ref="N86:N87" si="8">(K86+L86+M86)/3</f>
        <v>22.3333333333333</v>
      </c>
      <c r="O86" s="40">
        <f>B86-N86+1</f>
        <v>44711.6666666667</v>
      </c>
      <c r="P86" s="41">
        <f t="shared" si="6"/>
        <v>44736.6666666667</v>
      </c>
      <c r="S86" s="24">
        <v>10</v>
      </c>
    </row>
    <row r="87" ht="28.8" spans="1:19">
      <c r="A87" t="s">
        <v>164</v>
      </c>
      <c r="B87" s="21">
        <v>44733</v>
      </c>
      <c r="C87" s="52" t="s">
        <v>761</v>
      </c>
      <c r="D87" s="6">
        <v>6</v>
      </c>
      <c r="H87">
        <v>28</v>
      </c>
      <c r="I87">
        <v>29</v>
      </c>
      <c r="J87" s="7">
        <v>33</v>
      </c>
      <c r="K87" s="24">
        <v>18</v>
      </c>
      <c r="L87" s="24">
        <v>18</v>
      </c>
      <c r="M87" s="7">
        <v>20</v>
      </c>
      <c r="N87" s="39">
        <f t="shared" si="8"/>
        <v>18.6666666666667</v>
      </c>
      <c r="O87" s="40">
        <f t="shared" si="7"/>
        <v>44715.3333333333</v>
      </c>
      <c r="P87" s="41">
        <f t="shared" si="6"/>
        <v>44740.3333333333</v>
      </c>
      <c r="S87" s="24">
        <v>10</v>
      </c>
    </row>
    <row r="88" ht="28.8" spans="1:19">
      <c r="A88" t="s">
        <v>166</v>
      </c>
      <c r="B88" s="21">
        <v>44733</v>
      </c>
      <c r="C88" s="52" t="s">
        <v>761</v>
      </c>
      <c r="K88" s="24"/>
      <c r="L88" s="24"/>
      <c r="N88" s="39"/>
      <c r="O88" s="40">
        <f t="shared" si="7"/>
        <v>44734</v>
      </c>
      <c r="P88" s="41">
        <f t="shared" si="6"/>
        <v>44759</v>
      </c>
      <c r="Q88" s="11" t="s">
        <v>625</v>
      </c>
      <c r="S88" s="24">
        <v>5</v>
      </c>
    </row>
    <row r="89" ht="28.8" spans="1:19">
      <c r="A89" t="s">
        <v>168</v>
      </c>
      <c r="B89" s="21">
        <v>44733</v>
      </c>
      <c r="C89" s="52" t="s">
        <v>761</v>
      </c>
      <c r="K89" s="24"/>
      <c r="L89" s="24"/>
      <c r="N89" s="39"/>
      <c r="O89" s="40">
        <f t="shared" si="7"/>
        <v>44734</v>
      </c>
      <c r="P89" s="41">
        <f t="shared" si="6"/>
        <v>44759</v>
      </c>
      <c r="Q89" s="48" t="s">
        <v>639</v>
      </c>
      <c r="S89" s="24">
        <v>5</v>
      </c>
    </row>
    <row r="90" ht="28.8" spans="1:19">
      <c r="A90" t="s">
        <v>170</v>
      </c>
      <c r="B90" s="21">
        <v>44733</v>
      </c>
      <c r="C90" s="52" t="s">
        <v>761</v>
      </c>
      <c r="K90" s="24"/>
      <c r="L90" s="24"/>
      <c r="N90" s="39"/>
      <c r="O90" s="40">
        <f t="shared" si="7"/>
        <v>44734</v>
      </c>
      <c r="P90" s="41">
        <f t="shared" si="6"/>
        <v>44759</v>
      </c>
      <c r="Q90" s="11" t="s">
        <v>624</v>
      </c>
      <c r="S90" s="24">
        <v>5</v>
      </c>
    </row>
    <row r="91" ht="28.8" spans="1:19">
      <c r="A91" t="s">
        <v>171</v>
      </c>
      <c r="B91" s="21">
        <v>44733</v>
      </c>
      <c r="C91" s="52" t="s">
        <v>761</v>
      </c>
      <c r="K91" s="24"/>
      <c r="L91" s="24"/>
      <c r="N91" s="39"/>
      <c r="O91" s="40">
        <f t="shared" si="7"/>
        <v>44734</v>
      </c>
      <c r="P91" s="41">
        <f t="shared" si="6"/>
        <v>44759</v>
      </c>
      <c r="Q91" s="11" t="s">
        <v>625</v>
      </c>
      <c r="S91" s="24">
        <v>5</v>
      </c>
    </row>
    <row r="92" ht="28.8" spans="1:19">
      <c r="A92" t="s">
        <v>172</v>
      </c>
      <c r="B92" s="21">
        <v>44733</v>
      </c>
      <c r="C92" s="52" t="s">
        <v>761</v>
      </c>
      <c r="D92" s="6">
        <v>5</v>
      </c>
      <c r="H92">
        <v>34</v>
      </c>
      <c r="I92">
        <v>30</v>
      </c>
      <c r="J92" s="7">
        <v>36</v>
      </c>
      <c r="K92" s="24">
        <v>20</v>
      </c>
      <c r="L92" s="24">
        <v>19</v>
      </c>
      <c r="M92" s="7">
        <v>21</v>
      </c>
      <c r="N92" s="39">
        <f t="shared" ref="N92:N93" si="9">(K92+L92+M92)/3</f>
        <v>20</v>
      </c>
      <c r="O92" s="40">
        <f t="shared" si="7"/>
        <v>44714</v>
      </c>
      <c r="P92" s="41">
        <f t="shared" si="6"/>
        <v>44739</v>
      </c>
      <c r="S92" s="24">
        <v>10</v>
      </c>
    </row>
    <row r="93" ht="28.8" spans="1:19">
      <c r="A93" t="s">
        <v>173</v>
      </c>
      <c r="B93" s="21">
        <v>44733</v>
      </c>
      <c r="C93" s="52" t="s">
        <v>761</v>
      </c>
      <c r="D93" s="6">
        <v>5</v>
      </c>
      <c r="H93">
        <v>30</v>
      </c>
      <c r="I93">
        <v>32</v>
      </c>
      <c r="J93" s="7">
        <v>32</v>
      </c>
      <c r="K93" s="24">
        <v>19</v>
      </c>
      <c r="L93" s="24">
        <v>19</v>
      </c>
      <c r="M93" s="7">
        <v>19</v>
      </c>
      <c r="N93" s="39">
        <f t="shared" si="9"/>
        <v>19</v>
      </c>
      <c r="O93" s="40">
        <f t="shared" si="7"/>
        <v>44715</v>
      </c>
      <c r="P93" s="41">
        <f t="shared" si="6"/>
        <v>44740</v>
      </c>
      <c r="S93" s="24">
        <v>10</v>
      </c>
    </row>
    <row r="94" ht="28.8" spans="1:20">
      <c r="A94" t="s">
        <v>174</v>
      </c>
      <c r="B94" s="21">
        <v>44733</v>
      </c>
      <c r="C94" s="52" t="s">
        <v>761</v>
      </c>
      <c r="D94" s="6">
        <v>2</v>
      </c>
      <c r="H94">
        <v>20</v>
      </c>
      <c r="I94">
        <v>25</v>
      </c>
      <c r="K94" s="24">
        <v>14</v>
      </c>
      <c r="L94" s="24">
        <v>16</v>
      </c>
      <c r="N94" s="39">
        <f>(K94+L94)/2</f>
        <v>15</v>
      </c>
      <c r="O94" s="40">
        <f t="shared" si="7"/>
        <v>44719</v>
      </c>
      <c r="P94" s="41">
        <f t="shared" si="6"/>
        <v>44744</v>
      </c>
      <c r="Q94" s="48" t="s">
        <v>762</v>
      </c>
      <c r="S94" s="24">
        <v>5</v>
      </c>
      <c r="T94" s="53" t="s">
        <v>642</v>
      </c>
    </row>
    <row r="95" ht="28.8" spans="1:19">
      <c r="A95" t="s">
        <v>175</v>
      </c>
      <c r="B95" s="21">
        <v>44733</v>
      </c>
      <c r="C95" s="52" t="s">
        <v>761</v>
      </c>
      <c r="K95" s="24"/>
      <c r="L95" s="24"/>
      <c r="N95" s="39"/>
      <c r="O95" s="40">
        <f t="shared" si="7"/>
        <v>44734</v>
      </c>
      <c r="P95" s="41">
        <f t="shared" si="6"/>
        <v>44759</v>
      </c>
      <c r="Q95" s="48" t="s">
        <v>639</v>
      </c>
      <c r="S95" s="24">
        <v>5</v>
      </c>
    </row>
    <row r="96" ht="28.8" spans="1:19">
      <c r="A96" t="s">
        <v>177</v>
      </c>
      <c r="B96" s="21">
        <v>44733</v>
      </c>
      <c r="C96" s="52" t="s">
        <v>761</v>
      </c>
      <c r="K96" s="24"/>
      <c r="L96" s="24"/>
      <c r="N96" s="39"/>
      <c r="O96" s="40">
        <f t="shared" si="7"/>
        <v>44734</v>
      </c>
      <c r="P96" s="41">
        <f t="shared" si="6"/>
        <v>44759</v>
      </c>
      <c r="Q96" s="11" t="s">
        <v>645</v>
      </c>
      <c r="S96" s="24">
        <v>5</v>
      </c>
    </row>
    <row r="97" ht="28.8" spans="1:19">
      <c r="A97" t="s">
        <v>178</v>
      </c>
      <c r="B97" s="21">
        <v>44733</v>
      </c>
      <c r="C97" s="52" t="s">
        <v>761</v>
      </c>
      <c r="K97" s="24"/>
      <c r="L97" s="24"/>
      <c r="N97" s="39"/>
      <c r="O97" s="40">
        <f t="shared" si="7"/>
        <v>44734</v>
      </c>
      <c r="P97" s="41">
        <f t="shared" si="6"/>
        <v>44759</v>
      </c>
      <c r="Q97" s="48" t="s">
        <v>639</v>
      </c>
      <c r="S97" s="24">
        <v>5</v>
      </c>
    </row>
    <row r="98" ht="28.8" spans="1:19">
      <c r="A98" t="s">
        <v>179</v>
      </c>
      <c r="B98" s="21">
        <v>44733</v>
      </c>
      <c r="C98" s="52" t="s">
        <v>761</v>
      </c>
      <c r="K98" s="24"/>
      <c r="L98" s="24"/>
      <c r="N98" s="39"/>
      <c r="O98" s="40">
        <f t="shared" si="7"/>
        <v>44734</v>
      </c>
      <c r="P98" s="41">
        <f t="shared" si="6"/>
        <v>44759</v>
      </c>
      <c r="Q98" s="11" t="s">
        <v>624</v>
      </c>
      <c r="S98" s="24">
        <v>5</v>
      </c>
    </row>
    <row r="99" ht="28.8" spans="1:19">
      <c r="A99" t="s">
        <v>180</v>
      </c>
      <c r="B99" s="21">
        <v>44733</v>
      </c>
      <c r="C99" s="52" t="s">
        <v>761</v>
      </c>
      <c r="K99" s="24"/>
      <c r="L99" s="24"/>
      <c r="N99" s="39"/>
      <c r="O99" s="40">
        <f t="shared" si="7"/>
        <v>44734</v>
      </c>
      <c r="P99" s="41">
        <f t="shared" si="6"/>
        <v>44759</v>
      </c>
      <c r="Q99" s="11" t="s">
        <v>624</v>
      </c>
      <c r="S99" s="24">
        <v>5</v>
      </c>
    </row>
    <row r="100" ht="28.8" spans="1:19">
      <c r="A100" t="s">
        <v>182</v>
      </c>
      <c r="B100" s="21">
        <v>44733</v>
      </c>
      <c r="C100" s="52" t="s">
        <v>761</v>
      </c>
      <c r="K100" s="24"/>
      <c r="L100" s="24"/>
      <c r="N100" s="39"/>
      <c r="O100" s="40">
        <f t="shared" si="7"/>
        <v>44734</v>
      </c>
      <c r="P100" s="41">
        <f t="shared" si="6"/>
        <v>44759</v>
      </c>
      <c r="Q100" s="48" t="s">
        <v>639</v>
      </c>
      <c r="S100" s="24">
        <v>5</v>
      </c>
    </row>
    <row r="101" ht="28.8" spans="1:19">
      <c r="A101" t="s">
        <v>183</v>
      </c>
      <c r="B101" s="21">
        <v>44733</v>
      </c>
      <c r="C101" s="52" t="s">
        <v>761</v>
      </c>
      <c r="D101" s="6">
        <v>4</v>
      </c>
      <c r="H101">
        <v>36</v>
      </c>
      <c r="I101">
        <v>36</v>
      </c>
      <c r="J101" s="7">
        <v>37</v>
      </c>
      <c r="K101" s="24">
        <v>21</v>
      </c>
      <c r="L101" s="24">
        <v>21</v>
      </c>
      <c r="M101" s="7">
        <v>22</v>
      </c>
      <c r="N101" s="39">
        <f t="shared" ref="N101" si="10">(K101+L101+M101)/3</f>
        <v>21.3333333333333</v>
      </c>
      <c r="O101" s="40">
        <f t="shared" si="7"/>
        <v>44712.6666666667</v>
      </c>
      <c r="P101" s="41">
        <f t="shared" si="6"/>
        <v>44737.6666666667</v>
      </c>
      <c r="S101" s="24">
        <v>10</v>
      </c>
    </row>
    <row r="102" ht="28.8" spans="1:19">
      <c r="A102" t="s">
        <v>185</v>
      </c>
      <c r="B102" s="21">
        <v>44733</v>
      </c>
      <c r="C102" s="52" t="s">
        <v>761</v>
      </c>
      <c r="D102" s="6" t="s">
        <v>658</v>
      </c>
      <c r="K102" s="24"/>
      <c r="L102" s="24"/>
      <c r="N102" s="39"/>
      <c r="O102" s="40">
        <f t="shared" si="7"/>
        <v>44734</v>
      </c>
      <c r="P102" s="41">
        <f t="shared" si="6"/>
        <v>44759</v>
      </c>
      <c r="Q102" s="5" t="s">
        <v>658</v>
      </c>
      <c r="S102" s="24">
        <v>0</v>
      </c>
    </row>
    <row r="103" ht="28.8" spans="1:19">
      <c r="A103" t="s">
        <v>186</v>
      </c>
      <c r="B103" s="21">
        <v>44733</v>
      </c>
      <c r="C103" s="52" t="s">
        <v>761</v>
      </c>
      <c r="K103" s="24"/>
      <c r="L103" s="24"/>
      <c r="N103" s="39"/>
      <c r="O103" s="40">
        <f t="shared" si="7"/>
        <v>44734</v>
      </c>
      <c r="P103" s="41">
        <f t="shared" si="6"/>
        <v>44759</v>
      </c>
      <c r="Q103" s="11" t="s">
        <v>739</v>
      </c>
      <c r="S103" s="24">
        <v>5</v>
      </c>
    </row>
    <row r="104" ht="28.8" spans="1:19">
      <c r="A104" t="s">
        <v>187</v>
      </c>
      <c r="B104" s="21">
        <v>44733</v>
      </c>
      <c r="C104" s="52" t="s">
        <v>761</v>
      </c>
      <c r="D104" s="6">
        <v>4</v>
      </c>
      <c r="H104">
        <v>32</v>
      </c>
      <c r="I104">
        <v>30</v>
      </c>
      <c r="J104" s="7">
        <v>36</v>
      </c>
      <c r="K104" s="24">
        <v>19</v>
      </c>
      <c r="L104" s="24">
        <v>19</v>
      </c>
      <c r="M104" s="7">
        <v>21</v>
      </c>
      <c r="N104" s="39">
        <f t="shared" ref="N104" si="11">(K104+L104+M104)/3</f>
        <v>19.6666666666667</v>
      </c>
      <c r="O104" s="40">
        <f t="shared" si="7"/>
        <v>44714.3333333333</v>
      </c>
      <c r="P104" s="41">
        <f t="shared" si="6"/>
        <v>44739.3333333333</v>
      </c>
      <c r="S104" s="24">
        <v>10</v>
      </c>
    </row>
    <row r="105" ht="28.8" spans="1:19">
      <c r="A105" t="s">
        <v>189</v>
      </c>
      <c r="B105" s="21">
        <v>44733</v>
      </c>
      <c r="C105" s="52" t="s">
        <v>761</v>
      </c>
      <c r="K105" s="24"/>
      <c r="L105" s="24"/>
      <c r="N105" s="39"/>
      <c r="O105" s="40">
        <f t="shared" si="7"/>
        <v>44734</v>
      </c>
      <c r="P105" s="41">
        <f t="shared" si="6"/>
        <v>44759</v>
      </c>
      <c r="Q105" s="11" t="s">
        <v>633</v>
      </c>
      <c r="S105" s="24">
        <v>5</v>
      </c>
    </row>
    <row r="106" ht="28.8" spans="1:19">
      <c r="A106" t="s">
        <v>190</v>
      </c>
      <c r="B106" s="21">
        <v>44733</v>
      </c>
      <c r="C106" s="52" t="s">
        <v>761</v>
      </c>
      <c r="K106" s="24"/>
      <c r="L106" s="24"/>
      <c r="N106" s="39"/>
      <c r="O106" s="40">
        <f t="shared" si="7"/>
        <v>44734</v>
      </c>
      <c r="P106" s="41">
        <f t="shared" si="6"/>
        <v>44759</v>
      </c>
      <c r="Q106" s="11" t="s">
        <v>624</v>
      </c>
      <c r="S106" s="24">
        <v>5</v>
      </c>
    </row>
    <row r="107" ht="28.8" spans="1:19">
      <c r="A107" t="s">
        <v>191</v>
      </c>
      <c r="B107" s="21">
        <v>44733</v>
      </c>
      <c r="C107" s="52" t="s">
        <v>761</v>
      </c>
      <c r="D107" s="6">
        <v>4</v>
      </c>
      <c r="H107">
        <v>35</v>
      </c>
      <c r="I107">
        <v>36</v>
      </c>
      <c r="J107" s="7">
        <v>38</v>
      </c>
      <c r="K107" s="24">
        <v>21</v>
      </c>
      <c r="L107" s="24">
        <v>21</v>
      </c>
      <c r="M107" s="7">
        <v>22</v>
      </c>
      <c r="N107" s="39">
        <f>(K107+L107+M107)/3</f>
        <v>21.3333333333333</v>
      </c>
      <c r="O107" s="40">
        <f t="shared" si="7"/>
        <v>44712.6666666667</v>
      </c>
      <c r="P107" s="41">
        <f t="shared" si="6"/>
        <v>44737.6666666667</v>
      </c>
      <c r="S107" s="24">
        <v>10</v>
      </c>
    </row>
    <row r="108" ht="28.8" spans="1:19">
      <c r="A108" t="s">
        <v>192</v>
      </c>
      <c r="B108" s="21">
        <v>44733</v>
      </c>
      <c r="C108" s="52" t="s">
        <v>761</v>
      </c>
      <c r="K108" s="24"/>
      <c r="L108" s="24"/>
      <c r="N108" s="39"/>
      <c r="O108" s="40">
        <f t="shared" si="7"/>
        <v>44734</v>
      </c>
      <c r="P108" s="41">
        <f t="shared" si="6"/>
        <v>44759</v>
      </c>
      <c r="Q108" s="11" t="s">
        <v>633</v>
      </c>
      <c r="S108" s="24">
        <v>5</v>
      </c>
    </row>
    <row r="109" ht="28.8" spans="1:19">
      <c r="A109" t="s">
        <v>193</v>
      </c>
      <c r="B109" s="21">
        <v>44733</v>
      </c>
      <c r="C109" s="52" t="s">
        <v>761</v>
      </c>
      <c r="D109" s="6">
        <v>3</v>
      </c>
      <c r="H109">
        <v>32</v>
      </c>
      <c r="I109">
        <v>30</v>
      </c>
      <c r="J109" s="7">
        <v>30</v>
      </c>
      <c r="K109" s="24">
        <v>19</v>
      </c>
      <c r="L109" s="24">
        <v>19</v>
      </c>
      <c r="M109" s="7">
        <v>19</v>
      </c>
      <c r="N109" s="39">
        <f>(K109+L109+M109)/3</f>
        <v>19</v>
      </c>
      <c r="O109" s="40">
        <f t="shared" si="7"/>
        <v>44715</v>
      </c>
      <c r="P109" s="41">
        <f t="shared" si="6"/>
        <v>44740</v>
      </c>
      <c r="S109" s="24">
        <v>10</v>
      </c>
    </row>
    <row r="110" ht="28.8" spans="1:19">
      <c r="A110" t="s">
        <v>194</v>
      </c>
      <c r="B110" s="21">
        <v>44733</v>
      </c>
      <c r="C110" s="52" t="s">
        <v>761</v>
      </c>
      <c r="K110" s="24"/>
      <c r="L110" s="24"/>
      <c r="N110" s="39"/>
      <c r="O110" s="40">
        <f t="shared" si="7"/>
        <v>44734</v>
      </c>
      <c r="P110" s="41">
        <f t="shared" si="6"/>
        <v>44759</v>
      </c>
      <c r="Q110" s="11" t="s">
        <v>624</v>
      </c>
      <c r="S110" s="24">
        <v>5</v>
      </c>
    </row>
    <row r="111" ht="28.8" spans="1:19">
      <c r="A111" t="s">
        <v>197</v>
      </c>
      <c r="B111" s="21">
        <v>44733</v>
      </c>
      <c r="C111" s="52" t="s">
        <v>761</v>
      </c>
      <c r="D111" s="6" t="s">
        <v>658</v>
      </c>
      <c r="K111" s="24"/>
      <c r="L111" s="24"/>
      <c r="N111" s="39"/>
      <c r="O111" s="40">
        <f t="shared" si="7"/>
        <v>44734</v>
      </c>
      <c r="P111" s="41">
        <f t="shared" si="6"/>
        <v>44759</v>
      </c>
      <c r="Q111" s="5" t="s">
        <v>658</v>
      </c>
      <c r="S111" s="24">
        <v>0</v>
      </c>
    </row>
    <row r="112" ht="28.8" spans="1:19">
      <c r="A112" t="s">
        <v>199</v>
      </c>
      <c r="B112" s="21">
        <v>44733</v>
      </c>
      <c r="C112" s="52" t="s">
        <v>761</v>
      </c>
      <c r="D112" s="6" t="s">
        <v>658</v>
      </c>
      <c r="K112" s="24"/>
      <c r="L112" s="24"/>
      <c r="N112" s="39"/>
      <c r="O112" s="40">
        <f t="shared" si="7"/>
        <v>44734</v>
      </c>
      <c r="P112" s="41">
        <f t="shared" si="6"/>
        <v>44759</v>
      </c>
      <c r="Q112" s="5" t="s">
        <v>658</v>
      </c>
      <c r="S112" s="24">
        <v>0</v>
      </c>
    </row>
    <row r="113" ht="28.8" spans="1:19">
      <c r="A113" t="s">
        <v>200</v>
      </c>
      <c r="B113" s="21">
        <v>44733</v>
      </c>
      <c r="C113" s="52" t="s">
        <v>761</v>
      </c>
      <c r="D113" s="6">
        <v>4</v>
      </c>
      <c r="H113">
        <v>36</v>
      </c>
      <c r="I113">
        <v>38</v>
      </c>
      <c r="J113" s="7">
        <v>40</v>
      </c>
      <c r="K113" s="24">
        <v>21</v>
      </c>
      <c r="L113" s="24">
        <v>22</v>
      </c>
      <c r="M113" s="7">
        <v>22</v>
      </c>
      <c r="N113" s="39">
        <f>(K113+L113+M113)/3</f>
        <v>21.6666666666667</v>
      </c>
      <c r="O113" s="40">
        <f t="shared" si="7"/>
        <v>44712.3333333333</v>
      </c>
      <c r="P113" s="41">
        <f t="shared" si="6"/>
        <v>44737.3333333333</v>
      </c>
      <c r="S113" s="24">
        <v>10</v>
      </c>
    </row>
    <row r="114" ht="28.8" spans="1:19">
      <c r="A114" t="s">
        <v>202</v>
      </c>
      <c r="B114" s="21">
        <v>44733</v>
      </c>
      <c r="C114" s="52" t="s">
        <v>761</v>
      </c>
      <c r="K114" s="24"/>
      <c r="L114" s="24"/>
      <c r="N114" s="39"/>
      <c r="O114" s="40">
        <f t="shared" si="7"/>
        <v>44734</v>
      </c>
      <c r="P114" s="41">
        <f t="shared" si="6"/>
        <v>44759</v>
      </c>
      <c r="Q114" s="11" t="s">
        <v>631</v>
      </c>
      <c r="S114" s="24">
        <v>5</v>
      </c>
    </row>
    <row r="115" ht="28.8" spans="1:19">
      <c r="A115" t="s">
        <v>203</v>
      </c>
      <c r="B115" s="21">
        <v>44733</v>
      </c>
      <c r="C115" s="52" t="s">
        <v>761</v>
      </c>
      <c r="D115" s="6">
        <v>5</v>
      </c>
      <c r="H115">
        <v>35</v>
      </c>
      <c r="I115">
        <v>30</v>
      </c>
      <c r="J115" s="7">
        <v>29</v>
      </c>
      <c r="K115" s="24">
        <v>21</v>
      </c>
      <c r="L115" s="24">
        <v>19</v>
      </c>
      <c r="M115" s="7">
        <v>18</v>
      </c>
      <c r="N115" s="39">
        <f>(K115+L115+M115)/3</f>
        <v>19.3333333333333</v>
      </c>
      <c r="O115" s="40">
        <f t="shared" si="7"/>
        <v>44714.6666666667</v>
      </c>
      <c r="P115" s="41">
        <f t="shared" si="6"/>
        <v>44739.6666666667</v>
      </c>
      <c r="S115" s="24">
        <v>10</v>
      </c>
    </row>
    <row r="116" ht="28.8" spans="1:19">
      <c r="A116" t="s">
        <v>204</v>
      </c>
      <c r="B116" s="21">
        <v>44733</v>
      </c>
      <c r="C116" s="52" t="s">
        <v>761</v>
      </c>
      <c r="D116" s="6">
        <v>4</v>
      </c>
      <c r="E116">
        <v>90</v>
      </c>
      <c r="H116">
        <v>16</v>
      </c>
      <c r="I116">
        <v>18</v>
      </c>
      <c r="K116" s="24"/>
      <c r="L116" s="24">
        <v>13</v>
      </c>
      <c r="M116" s="7">
        <v>14</v>
      </c>
      <c r="N116" s="39">
        <f>(L116+M116)/2</f>
        <v>13.5</v>
      </c>
      <c r="O116" s="40">
        <f t="shared" si="7"/>
        <v>44720.5</v>
      </c>
      <c r="P116" s="41">
        <f t="shared" si="6"/>
        <v>44745.5</v>
      </c>
      <c r="S116" s="24">
        <v>10</v>
      </c>
    </row>
    <row r="117" ht="28.8" spans="1:19">
      <c r="A117" t="s">
        <v>206</v>
      </c>
      <c r="B117" s="21">
        <v>44733</v>
      </c>
      <c r="C117" s="52" t="s">
        <v>761</v>
      </c>
      <c r="K117" s="24"/>
      <c r="L117" s="24"/>
      <c r="N117" s="39"/>
      <c r="O117" s="40">
        <f t="shared" si="7"/>
        <v>44734</v>
      </c>
      <c r="P117" s="41">
        <f t="shared" si="6"/>
        <v>44759</v>
      </c>
      <c r="Q117" s="11" t="s">
        <v>631</v>
      </c>
      <c r="S117" s="24">
        <v>5</v>
      </c>
    </row>
    <row r="118" ht="28.8" spans="1:19">
      <c r="A118" t="s">
        <v>208</v>
      </c>
      <c r="B118" s="21">
        <v>44733</v>
      </c>
      <c r="C118" s="52" t="s">
        <v>761</v>
      </c>
      <c r="K118" s="24"/>
      <c r="L118" s="24"/>
      <c r="N118" s="39"/>
      <c r="O118" s="40">
        <f t="shared" si="7"/>
        <v>44734</v>
      </c>
      <c r="P118" s="41">
        <f t="shared" si="6"/>
        <v>44759</v>
      </c>
      <c r="Q118" s="11" t="s">
        <v>631</v>
      </c>
      <c r="S118" s="24">
        <v>5</v>
      </c>
    </row>
    <row r="119" ht="28.8" spans="1:19">
      <c r="A119" t="s">
        <v>210</v>
      </c>
      <c r="B119" s="21">
        <v>44733</v>
      </c>
      <c r="C119" s="52" t="s">
        <v>761</v>
      </c>
      <c r="K119" s="24"/>
      <c r="L119" s="24"/>
      <c r="N119" s="39"/>
      <c r="O119" s="40">
        <f t="shared" si="7"/>
        <v>44734</v>
      </c>
      <c r="P119" s="41">
        <f t="shared" si="6"/>
        <v>44759</v>
      </c>
      <c r="Q119" s="11" t="s">
        <v>640</v>
      </c>
      <c r="S119" s="24">
        <v>5</v>
      </c>
    </row>
    <row r="120" ht="28.8" spans="1:19">
      <c r="A120" t="s">
        <v>212</v>
      </c>
      <c r="B120" s="21">
        <v>44733</v>
      </c>
      <c r="C120" s="52" t="s">
        <v>761</v>
      </c>
      <c r="K120" s="24"/>
      <c r="L120" s="24"/>
      <c r="N120" s="39"/>
      <c r="O120" s="40">
        <f t="shared" si="7"/>
        <v>44734</v>
      </c>
      <c r="P120" s="41">
        <f t="shared" si="6"/>
        <v>44759</v>
      </c>
      <c r="Q120" s="48" t="s">
        <v>639</v>
      </c>
      <c r="S120" s="24">
        <v>5</v>
      </c>
    </row>
    <row r="121" ht="28.8" spans="1:19">
      <c r="A121" t="s">
        <v>213</v>
      </c>
      <c r="B121" s="21">
        <v>44733</v>
      </c>
      <c r="C121" s="52" t="s">
        <v>761</v>
      </c>
      <c r="D121" s="6">
        <v>2</v>
      </c>
      <c r="H121">
        <v>33</v>
      </c>
      <c r="I121">
        <v>40</v>
      </c>
      <c r="K121" s="24">
        <v>20</v>
      </c>
      <c r="L121" s="24">
        <v>22</v>
      </c>
      <c r="N121" s="39">
        <f>(K121+L121)/2</f>
        <v>21</v>
      </c>
      <c r="O121" s="40">
        <f t="shared" si="7"/>
        <v>44713</v>
      </c>
      <c r="P121" s="41">
        <f t="shared" si="6"/>
        <v>44738</v>
      </c>
      <c r="S121" s="24">
        <v>10</v>
      </c>
    </row>
    <row r="122" ht="28.8" spans="1:19">
      <c r="A122" t="s">
        <v>214</v>
      </c>
      <c r="B122" s="21">
        <v>44733</v>
      </c>
      <c r="C122" s="52" t="s">
        <v>761</v>
      </c>
      <c r="D122" s="6">
        <v>2</v>
      </c>
      <c r="H122" t="s">
        <v>42</v>
      </c>
      <c r="I122">
        <v>12</v>
      </c>
      <c r="K122" s="24">
        <v>11</v>
      </c>
      <c r="L122" s="24">
        <v>12</v>
      </c>
      <c r="N122" s="39">
        <f>(K122+L122)/2</f>
        <v>11.5</v>
      </c>
      <c r="O122" s="40">
        <f t="shared" si="7"/>
        <v>44722.5</v>
      </c>
      <c r="P122" s="41">
        <f t="shared" si="6"/>
        <v>44747.5</v>
      </c>
      <c r="S122" s="24">
        <v>10</v>
      </c>
    </row>
    <row r="123" ht="28.8" spans="1:19">
      <c r="A123" t="s">
        <v>215</v>
      </c>
      <c r="B123" s="21">
        <v>44733</v>
      </c>
      <c r="C123" s="52" t="s">
        <v>761</v>
      </c>
      <c r="D123" s="6">
        <v>4</v>
      </c>
      <c r="H123" t="s">
        <v>42</v>
      </c>
      <c r="I123">
        <v>18</v>
      </c>
      <c r="J123" s="7">
        <v>16</v>
      </c>
      <c r="K123" s="24">
        <v>11</v>
      </c>
      <c r="L123" s="24">
        <v>14</v>
      </c>
      <c r="M123" s="7">
        <v>13</v>
      </c>
      <c r="N123" s="39">
        <f>(K123+L123+M123)/3</f>
        <v>12.6666666666667</v>
      </c>
      <c r="O123" s="40">
        <f t="shared" si="7"/>
        <v>44721.3333333333</v>
      </c>
      <c r="P123" s="41">
        <f t="shared" si="6"/>
        <v>44746.3333333333</v>
      </c>
      <c r="S123" s="24">
        <v>10</v>
      </c>
    </row>
    <row r="124" ht="28.8" spans="1:19">
      <c r="A124" t="s">
        <v>216</v>
      </c>
      <c r="B124" s="21">
        <v>44733</v>
      </c>
      <c r="C124" s="52" t="s">
        <v>761</v>
      </c>
      <c r="D124" s="6">
        <v>4</v>
      </c>
      <c r="H124">
        <v>33</v>
      </c>
      <c r="I124">
        <v>39</v>
      </c>
      <c r="J124" s="7">
        <v>38</v>
      </c>
      <c r="K124" s="24">
        <v>20</v>
      </c>
      <c r="L124" s="24">
        <v>22</v>
      </c>
      <c r="M124" s="7">
        <v>22</v>
      </c>
      <c r="N124" s="39">
        <f t="shared" ref="N124:N127" si="12">(K124+L124+M124)/3</f>
        <v>21.3333333333333</v>
      </c>
      <c r="O124" s="40">
        <f t="shared" si="7"/>
        <v>44712.6666666667</v>
      </c>
      <c r="P124" s="41">
        <f t="shared" si="6"/>
        <v>44737.6666666667</v>
      </c>
      <c r="S124" s="24">
        <v>10</v>
      </c>
    </row>
    <row r="125" s="3" customFormat="1" spans="1:19">
      <c r="A125" s="3" t="s">
        <v>627</v>
      </c>
      <c r="B125" s="26"/>
      <c r="C125" s="27"/>
      <c r="D125" s="28"/>
      <c r="G125" s="29"/>
      <c r="J125" s="29"/>
      <c r="K125" s="42"/>
      <c r="L125" s="42"/>
      <c r="M125" s="29"/>
      <c r="N125" s="29"/>
      <c r="O125" s="43"/>
      <c r="P125" s="26"/>
      <c r="S125" s="3">
        <f>SUM(S85:S124)</f>
        <v>265</v>
      </c>
    </row>
    <row r="126" spans="1:19">
      <c r="A126" t="s">
        <v>221</v>
      </c>
      <c r="B126" s="21">
        <v>44733</v>
      </c>
      <c r="C126" s="31" t="s">
        <v>763</v>
      </c>
      <c r="D126" s="6">
        <v>5</v>
      </c>
      <c r="H126">
        <v>41</v>
      </c>
      <c r="I126">
        <v>40</v>
      </c>
      <c r="J126" s="7">
        <v>41</v>
      </c>
      <c r="K126" s="24">
        <v>23</v>
      </c>
      <c r="L126" s="24">
        <v>22</v>
      </c>
      <c r="M126" s="7">
        <v>41</v>
      </c>
      <c r="N126" s="39">
        <f t="shared" si="12"/>
        <v>28.6666666666667</v>
      </c>
      <c r="O126" s="40">
        <f t="shared" si="7"/>
        <v>44705.3333333333</v>
      </c>
      <c r="P126" s="41">
        <f t="shared" si="6"/>
        <v>44730.3333333333</v>
      </c>
      <c r="S126" s="24">
        <v>11</v>
      </c>
    </row>
    <row r="127" spans="1:19">
      <c r="A127" t="s">
        <v>223</v>
      </c>
      <c r="B127" s="21">
        <v>44733</v>
      </c>
      <c r="C127" s="31" t="s">
        <v>763</v>
      </c>
      <c r="D127" s="6">
        <v>5</v>
      </c>
      <c r="H127">
        <v>33</v>
      </c>
      <c r="I127">
        <v>36</v>
      </c>
      <c r="J127" s="7">
        <v>34</v>
      </c>
      <c r="K127" s="24">
        <v>20</v>
      </c>
      <c r="L127" s="24">
        <v>21</v>
      </c>
      <c r="M127" s="7">
        <v>20</v>
      </c>
      <c r="N127" s="39">
        <f t="shared" si="12"/>
        <v>20.3333333333333</v>
      </c>
      <c r="O127" s="40">
        <f t="shared" si="7"/>
        <v>44713.6666666667</v>
      </c>
      <c r="P127" s="41">
        <f t="shared" si="6"/>
        <v>44738.6666666667</v>
      </c>
      <c r="S127" s="24">
        <v>11</v>
      </c>
    </row>
    <row r="128" spans="1:19">
      <c r="A128" t="s">
        <v>224</v>
      </c>
      <c r="B128" s="21">
        <v>44733</v>
      </c>
      <c r="C128" s="31" t="s">
        <v>763</v>
      </c>
      <c r="K128" s="24"/>
      <c r="L128" s="24"/>
      <c r="N128" s="39"/>
      <c r="O128" s="40">
        <f t="shared" si="7"/>
        <v>44734</v>
      </c>
      <c r="P128" s="41">
        <f t="shared" si="6"/>
        <v>44759</v>
      </c>
      <c r="Q128" s="48" t="s">
        <v>764</v>
      </c>
      <c r="S128" s="24">
        <v>5.5</v>
      </c>
    </row>
    <row r="129" spans="1:19">
      <c r="A129" t="s">
        <v>225</v>
      </c>
      <c r="B129" s="21">
        <v>44733</v>
      </c>
      <c r="C129" s="31" t="s">
        <v>763</v>
      </c>
      <c r="K129" s="24"/>
      <c r="L129" s="24"/>
      <c r="N129" s="39"/>
      <c r="O129" s="40">
        <f t="shared" ref="O129" si="13">B129-N129+1</f>
        <v>44734</v>
      </c>
      <c r="P129" s="41">
        <f t="shared" si="6"/>
        <v>44759</v>
      </c>
      <c r="Q129" s="11" t="s">
        <v>765</v>
      </c>
      <c r="S129" s="24">
        <v>5.5</v>
      </c>
    </row>
    <row r="130" spans="1:19">
      <c r="A130" t="s">
        <v>227</v>
      </c>
      <c r="B130" s="21">
        <v>44733</v>
      </c>
      <c r="C130" s="31" t="s">
        <v>763</v>
      </c>
      <c r="K130" s="24"/>
      <c r="L130" s="24"/>
      <c r="N130" s="39"/>
      <c r="O130" s="40">
        <f t="shared" si="7"/>
        <v>44734</v>
      </c>
      <c r="P130" s="41">
        <f t="shared" si="6"/>
        <v>44759</v>
      </c>
      <c r="Q130" s="11" t="s">
        <v>624</v>
      </c>
      <c r="S130" s="24">
        <v>5.5</v>
      </c>
    </row>
    <row r="131" spans="1:19">
      <c r="A131" t="s">
        <v>228</v>
      </c>
      <c r="B131" s="21">
        <v>44733</v>
      </c>
      <c r="C131" s="31" t="s">
        <v>763</v>
      </c>
      <c r="D131" s="6">
        <v>4</v>
      </c>
      <c r="H131">
        <v>28</v>
      </c>
      <c r="I131">
        <v>24</v>
      </c>
      <c r="J131" s="7">
        <v>25</v>
      </c>
      <c r="K131" s="24">
        <v>18</v>
      </c>
      <c r="L131" s="24">
        <v>16</v>
      </c>
      <c r="M131" s="7">
        <v>16</v>
      </c>
      <c r="N131" s="39">
        <f t="shared" ref="N131:N164" si="14">(K131+L131+M131)/3</f>
        <v>16.6666666666667</v>
      </c>
      <c r="O131" s="40">
        <f t="shared" si="7"/>
        <v>44717.3333333333</v>
      </c>
      <c r="P131" s="41">
        <f t="shared" si="6"/>
        <v>44742.3333333333</v>
      </c>
      <c r="S131" s="24">
        <v>11</v>
      </c>
    </row>
    <row r="132" spans="1:19">
      <c r="A132" t="s">
        <v>229</v>
      </c>
      <c r="B132" s="21">
        <v>44733</v>
      </c>
      <c r="C132" s="31" t="s">
        <v>763</v>
      </c>
      <c r="D132" s="6">
        <v>3</v>
      </c>
      <c r="H132">
        <v>41</v>
      </c>
      <c r="I132">
        <v>42</v>
      </c>
      <c r="J132" s="7">
        <v>41</v>
      </c>
      <c r="K132" s="24">
        <v>23</v>
      </c>
      <c r="L132" s="24">
        <v>23</v>
      </c>
      <c r="M132" s="7">
        <v>23</v>
      </c>
      <c r="N132" s="39">
        <f t="shared" si="14"/>
        <v>23</v>
      </c>
      <c r="O132" s="40">
        <f t="shared" si="7"/>
        <v>44711</v>
      </c>
      <c r="P132" s="41">
        <f t="shared" si="6"/>
        <v>44736</v>
      </c>
      <c r="S132" s="24">
        <v>11</v>
      </c>
    </row>
    <row r="133" spans="1:19">
      <c r="A133" t="s">
        <v>766</v>
      </c>
      <c r="B133" s="21">
        <v>44733</v>
      </c>
      <c r="C133" s="31" t="s">
        <v>763</v>
      </c>
      <c r="D133" s="6">
        <v>4</v>
      </c>
      <c r="H133">
        <v>31</v>
      </c>
      <c r="I133">
        <v>36</v>
      </c>
      <c r="J133" s="7">
        <v>30</v>
      </c>
      <c r="K133" s="24">
        <v>19</v>
      </c>
      <c r="L133" s="24">
        <v>21</v>
      </c>
      <c r="M133" s="7">
        <v>19</v>
      </c>
      <c r="N133" s="39">
        <f t="shared" si="14"/>
        <v>19.6666666666667</v>
      </c>
      <c r="O133" s="40">
        <f t="shared" si="7"/>
        <v>44714.3333333333</v>
      </c>
      <c r="P133" s="41">
        <f t="shared" si="6"/>
        <v>44739.3333333333</v>
      </c>
      <c r="S133" s="24">
        <v>11</v>
      </c>
    </row>
    <row r="134" spans="1:19">
      <c r="A134" t="s">
        <v>767</v>
      </c>
      <c r="B134" s="21">
        <v>44733</v>
      </c>
      <c r="C134" s="31" t="s">
        <v>763</v>
      </c>
      <c r="D134" s="6">
        <v>5</v>
      </c>
      <c r="H134">
        <v>37</v>
      </c>
      <c r="I134">
        <v>40</v>
      </c>
      <c r="J134" s="7">
        <v>38</v>
      </c>
      <c r="K134" s="24">
        <v>22</v>
      </c>
      <c r="L134" s="24">
        <v>22</v>
      </c>
      <c r="M134" s="7">
        <v>22</v>
      </c>
      <c r="N134" s="39">
        <f t="shared" si="14"/>
        <v>22</v>
      </c>
      <c r="O134" s="40">
        <f t="shared" si="7"/>
        <v>44712</v>
      </c>
      <c r="P134" s="41">
        <f t="shared" si="6"/>
        <v>44737</v>
      </c>
      <c r="S134" s="24">
        <v>11</v>
      </c>
    </row>
    <row r="135" s="3" customFormat="1" spans="1:19">
      <c r="A135" s="3" t="s">
        <v>627</v>
      </c>
      <c r="B135" s="26"/>
      <c r="C135" s="27"/>
      <c r="D135" s="28"/>
      <c r="G135" s="29"/>
      <c r="J135" s="29"/>
      <c r="K135" s="42"/>
      <c r="L135" s="42"/>
      <c r="M135" s="29"/>
      <c r="S135" s="3">
        <f>SUM(S126:S134)</f>
        <v>82.5</v>
      </c>
    </row>
    <row r="136" s="4" customFormat="1" spans="2:16">
      <c r="B136" s="21">
        <v>44733</v>
      </c>
      <c r="C136" s="31" t="s">
        <v>763</v>
      </c>
      <c r="D136" s="54">
        <v>5</v>
      </c>
      <c r="E136" s="4">
        <v>90</v>
      </c>
      <c r="F136" s="4">
        <v>90</v>
      </c>
      <c r="G136" s="55">
        <v>45</v>
      </c>
      <c r="J136" s="55"/>
      <c r="K136" s="24">
        <v>10</v>
      </c>
      <c r="L136" s="24">
        <v>10</v>
      </c>
      <c r="M136" s="55">
        <v>6</v>
      </c>
      <c r="N136" s="39">
        <f t="shared" si="14"/>
        <v>8.66666666666667</v>
      </c>
      <c r="O136" s="40">
        <f t="shared" si="7"/>
        <v>44725.3333333333</v>
      </c>
      <c r="P136" s="41">
        <f t="shared" ref="P136:P199" si="15">O136+25</f>
        <v>44750.3333333333</v>
      </c>
    </row>
    <row r="137" ht="28.8" spans="1:19">
      <c r="A137" t="s">
        <v>230</v>
      </c>
      <c r="B137" s="21">
        <v>44734</v>
      </c>
      <c r="C137" s="52" t="s">
        <v>768</v>
      </c>
      <c r="D137" s="6" t="s">
        <v>658</v>
      </c>
      <c r="K137" s="24"/>
      <c r="L137" s="24"/>
      <c r="N137" s="39"/>
      <c r="O137" s="40">
        <f t="shared" si="7"/>
        <v>44735</v>
      </c>
      <c r="P137" s="41">
        <f t="shared" si="15"/>
        <v>44760</v>
      </c>
      <c r="Q137" s="56" t="s">
        <v>658</v>
      </c>
      <c r="S137" s="4">
        <v>0</v>
      </c>
    </row>
    <row r="138" ht="28.8" spans="1:19">
      <c r="A138" t="s">
        <v>232</v>
      </c>
      <c r="B138" s="21">
        <v>44734</v>
      </c>
      <c r="C138" s="52" t="s">
        <v>768</v>
      </c>
      <c r="D138" s="6">
        <v>5</v>
      </c>
      <c r="H138">
        <v>21</v>
      </c>
      <c r="I138">
        <v>29</v>
      </c>
      <c r="J138" s="7">
        <v>35</v>
      </c>
      <c r="K138" s="24">
        <v>15</v>
      </c>
      <c r="L138" s="24">
        <v>18</v>
      </c>
      <c r="M138" s="7">
        <v>21</v>
      </c>
      <c r="N138" s="39">
        <f t="shared" si="14"/>
        <v>18</v>
      </c>
      <c r="O138" s="40">
        <f t="shared" ref="O138:O224" si="16">B138-N138+1</f>
        <v>44717</v>
      </c>
      <c r="P138" s="41">
        <f t="shared" si="15"/>
        <v>44742</v>
      </c>
      <c r="S138" s="4">
        <f>B138-'[1]Мечение-1'!B132</f>
        <v>9</v>
      </c>
    </row>
    <row r="139" ht="28.8" spans="1:19">
      <c r="A139" t="s">
        <v>233</v>
      </c>
      <c r="B139" s="21">
        <v>44734</v>
      </c>
      <c r="C139" s="52" t="s">
        <v>768</v>
      </c>
      <c r="D139" s="6">
        <v>4</v>
      </c>
      <c r="H139">
        <v>19</v>
      </c>
      <c r="I139">
        <v>22</v>
      </c>
      <c r="J139" s="7">
        <v>24</v>
      </c>
      <c r="K139" s="24">
        <v>14</v>
      </c>
      <c r="L139" s="24">
        <v>15</v>
      </c>
      <c r="M139" s="7">
        <v>16</v>
      </c>
      <c r="N139" s="39">
        <f t="shared" si="14"/>
        <v>15</v>
      </c>
      <c r="O139" s="40">
        <f t="shared" si="16"/>
        <v>44720</v>
      </c>
      <c r="P139" s="41">
        <f t="shared" si="15"/>
        <v>44745</v>
      </c>
      <c r="S139" s="4">
        <v>9</v>
      </c>
    </row>
    <row r="140" ht="28.8" spans="1:19">
      <c r="A140" t="s">
        <v>234</v>
      </c>
      <c r="B140" s="21">
        <v>44734</v>
      </c>
      <c r="C140" s="52" t="s">
        <v>768</v>
      </c>
      <c r="D140" s="6">
        <v>8</v>
      </c>
      <c r="H140">
        <v>31</v>
      </c>
      <c r="I140">
        <v>28</v>
      </c>
      <c r="J140" s="7">
        <v>34</v>
      </c>
      <c r="K140" s="24">
        <v>19</v>
      </c>
      <c r="L140" s="24">
        <v>18</v>
      </c>
      <c r="M140" s="7">
        <v>20</v>
      </c>
      <c r="N140" s="39">
        <f t="shared" si="14"/>
        <v>19</v>
      </c>
      <c r="O140" s="40">
        <f t="shared" si="16"/>
        <v>44716</v>
      </c>
      <c r="P140" s="41">
        <v>44363</v>
      </c>
      <c r="S140" s="4">
        <v>9</v>
      </c>
    </row>
    <row r="141" ht="28.8" spans="1:19">
      <c r="A141" t="s">
        <v>236</v>
      </c>
      <c r="B141" s="21">
        <v>44734</v>
      </c>
      <c r="C141" s="52" t="s">
        <v>768</v>
      </c>
      <c r="D141" s="6">
        <v>2</v>
      </c>
      <c r="E141">
        <v>90</v>
      </c>
      <c r="H141">
        <v>20</v>
      </c>
      <c r="K141" s="24">
        <v>10</v>
      </c>
      <c r="L141" s="24">
        <v>14</v>
      </c>
      <c r="N141" s="39">
        <f>(K141+L141)/2</f>
        <v>12</v>
      </c>
      <c r="O141" s="40">
        <f t="shared" si="16"/>
        <v>44723</v>
      </c>
      <c r="P141" s="41">
        <f t="shared" si="15"/>
        <v>44748</v>
      </c>
      <c r="S141" s="4">
        <v>9</v>
      </c>
    </row>
    <row r="142" ht="28.8" spans="1:19">
      <c r="A142" t="s">
        <v>237</v>
      </c>
      <c r="B142" s="21">
        <v>44734</v>
      </c>
      <c r="C142" s="52" t="s">
        <v>768</v>
      </c>
      <c r="D142" s="6">
        <v>2</v>
      </c>
      <c r="H142">
        <v>22</v>
      </c>
      <c r="I142" t="s">
        <v>769</v>
      </c>
      <c r="K142" s="24">
        <v>15</v>
      </c>
      <c r="L142" s="24">
        <v>11</v>
      </c>
      <c r="N142" s="39">
        <f>(K142+L142)/2</f>
        <v>13</v>
      </c>
      <c r="O142" s="40">
        <f t="shared" si="16"/>
        <v>44722</v>
      </c>
      <c r="P142" s="41">
        <f t="shared" si="15"/>
        <v>44747</v>
      </c>
      <c r="S142" s="4">
        <v>9</v>
      </c>
    </row>
    <row r="143" ht="28.8" spans="1:19">
      <c r="A143" t="s">
        <v>238</v>
      </c>
      <c r="B143" s="21">
        <v>44734</v>
      </c>
      <c r="C143" s="52" t="s">
        <v>768</v>
      </c>
      <c r="K143" s="24"/>
      <c r="L143" s="24"/>
      <c r="N143" s="39"/>
      <c r="O143" s="40">
        <f t="shared" si="16"/>
        <v>44735</v>
      </c>
      <c r="P143" s="41">
        <f t="shared" si="15"/>
        <v>44760</v>
      </c>
      <c r="Q143" s="48" t="s">
        <v>639</v>
      </c>
      <c r="S143" s="4">
        <v>4.5</v>
      </c>
    </row>
    <row r="144" ht="28.8" spans="1:19">
      <c r="A144" t="s">
        <v>240</v>
      </c>
      <c r="B144" s="21">
        <v>44734</v>
      </c>
      <c r="C144" s="52" t="s">
        <v>768</v>
      </c>
      <c r="K144" s="24"/>
      <c r="L144" s="24"/>
      <c r="N144" s="39"/>
      <c r="O144" s="40">
        <f t="shared" si="16"/>
        <v>44735</v>
      </c>
      <c r="P144" s="41">
        <f t="shared" si="15"/>
        <v>44760</v>
      </c>
      <c r="Q144" s="11" t="s">
        <v>625</v>
      </c>
      <c r="S144" s="4">
        <v>4.5</v>
      </c>
    </row>
    <row r="145" ht="28.8" spans="1:19">
      <c r="A145" t="s">
        <v>241</v>
      </c>
      <c r="B145" s="21">
        <v>44734</v>
      </c>
      <c r="C145" s="52" t="s">
        <v>768</v>
      </c>
      <c r="D145" s="6">
        <v>5</v>
      </c>
      <c r="H145">
        <v>30</v>
      </c>
      <c r="I145">
        <v>38</v>
      </c>
      <c r="J145" s="7">
        <v>39</v>
      </c>
      <c r="K145" s="24">
        <v>19</v>
      </c>
      <c r="L145" s="24">
        <v>22</v>
      </c>
      <c r="M145" s="7">
        <v>22</v>
      </c>
      <c r="N145" s="39">
        <f t="shared" si="14"/>
        <v>21</v>
      </c>
      <c r="O145" s="40">
        <f t="shared" si="16"/>
        <v>44714</v>
      </c>
      <c r="P145" s="41">
        <f t="shared" si="15"/>
        <v>44739</v>
      </c>
      <c r="S145" s="4">
        <v>9</v>
      </c>
    </row>
    <row r="146" ht="28.8" spans="1:19">
      <c r="A146" t="s">
        <v>242</v>
      </c>
      <c r="B146" s="21">
        <v>44734</v>
      </c>
      <c r="C146" s="52" t="s">
        <v>768</v>
      </c>
      <c r="D146" s="6">
        <v>4</v>
      </c>
      <c r="H146">
        <v>34</v>
      </c>
      <c r="I146">
        <v>40</v>
      </c>
      <c r="J146" s="7">
        <v>39</v>
      </c>
      <c r="K146" s="24">
        <v>20</v>
      </c>
      <c r="L146" s="24">
        <v>22</v>
      </c>
      <c r="M146" s="7">
        <v>22</v>
      </c>
      <c r="N146" s="39">
        <f t="shared" si="14"/>
        <v>21.3333333333333</v>
      </c>
      <c r="O146" s="40">
        <f t="shared" si="16"/>
        <v>44713.6666666667</v>
      </c>
      <c r="P146" s="41">
        <f t="shared" si="15"/>
        <v>44738.6666666667</v>
      </c>
      <c r="S146" s="4">
        <v>9</v>
      </c>
    </row>
    <row r="147" ht="28.8" spans="1:19">
      <c r="A147" t="s">
        <v>243</v>
      </c>
      <c r="B147" s="21">
        <v>44734</v>
      </c>
      <c r="C147" s="52" t="s">
        <v>768</v>
      </c>
      <c r="K147" s="24"/>
      <c r="L147" s="24"/>
      <c r="N147" s="39"/>
      <c r="O147" s="40">
        <f t="shared" si="16"/>
        <v>44735</v>
      </c>
      <c r="P147" s="41">
        <f t="shared" si="15"/>
        <v>44760</v>
      </c>
      <c r="Q147" s="48" t="s">
        <v>639</v>
      </c>
      <c r="S147" s="4">
        <v>4.5</v>
      </c>
    </row>
    <row r="148" ht="28.8" spans="1:19">
      <c r="A148" t="s">
        <v>244</v>
      </c>
      <c r="B148" s="21">
        <v>44734</v>
      </c>
      <c r="C148" s="52" t="s">
        <v>768</v>
      </c>
      <c r="D148" s="6">
        <v>3</v>
      </c>
      <c r="H148">
        <v>28</v>
      </c>
      <c r="I148">
        <v>34</v>
      </c>
      <c r="J148" s="7">
        <v>28</v>
      </c>
      <c r="K148" s="24">
        <v>18</v>
      </c>
      <c r="L148" s="24">
        <v>20</v>
      </c>
      <c r="M148" s="7">
        <v>18</v>
      </c>
      <c r="N148" s="39">
        <f t="shared" si="14"/>
        <v>18.6666666666667</v>
      </c>
      <c r="O148" s="40">
        <f t="shared" si="16"/>
        <v>44716.3333333333</v>
      </c>
      <c r="P148" s="41">
        <f t="shared" si="15"/>
        <v>44741.3333333333</v>
      </c>
      <c r="S148" s="4">
        <v>9</v>
      </c>
    </row>
    <row r="149" ht="28.8" spans="1:19">
      <c r="A149" t="s">
        <v>245</v>
      </c>
      <c r="B149" s="21">
        <v>44734</v>
      </c>
      <c r="C149" s="52" t="s">
        <v>768</v>
      </c>
      <c r="D149" s="6">
        <v>3</v>
      </c>
      <c r="H149">
        <v>30</v>
      </c>
      <c r="I149">
        <v>30</v>
      </c>
      <c r="J149" s="7">
        <v>29</v>
      </c>
      <c r="K149" s="24">
        <v>19</v>
      </c>
      <c r="L149" s="24">
        <v>19</v>
      </c>
      <c r="M149" s="7">
        <v>18</v>
      </c>
      <c r="N149" s="39">
        <f t="shared" si="14"/>
        <v>18.6666666666667</v>
      </c>
      <c r="O149" s="40">
        <f t="shared" si="16"/>
        <v>44716.3333333333</v>
      </c>
      <c r="P149" s="41">
        <f t="shared" si="15"/>
        <v>44741.3333333333</v>
      </c>
      <c r="S149" s="4">
        <v>9</v>
      </c>
    </row>
    <row r="150" ht="28.8" spans="1:19">
      <c r="A150" t="s">
        <v>246</v>
      </c>
      <c r="B150" s="21">
        <v>44734</v>
      </c>
      <c r="C150" s="52" t="s">
        <v>768</v>
      </c>
      <c r="K150" s="24"/>
      <c r="L150" s="24"/>
      <c r="N150" s="39"/>
      <c r="O150" s="40">
        <f t="shared" si="16"/>
        <v>44735</v>
      </c>
      <c r="P150" s="41">
        <f t="shared" si="15"/>
        <v>44760</v>
      </c>
      <c r="Q150" s="11" t="s">
        <v>625</v>
      </c>
      <c r="S150" s="4">
        <v>4.5</v>
      </c>
    </row>
    <row r="151" ht="28.8" spans="1:19">
      <c r="A151" t="s">
        <v>248</v>
      </c>
      <c r="B151" s="21">
        <v>44734</v>
      </c>
      <c r="C151" s="52" t="s">
        <v>768</v>
      </c>
      <c r="K151" s="24"/>
      <c r="L151" s="24"/>
      <c r="N151" s="39"/>
      <c r="O151" s="40">
        <f t="shared" si="16"/>
        <v>44735</v>
      </c>
      <c r="P151" s="41">
        <f t="shared" si="15"/>
        <v>44760</v>
      </c>
      <c r="Q151" s="48" t="s">
        <v>639</v>
      </c>
      <c r="S151" s="4">
        <v>4.5</v>
      </c>
    </row>
    <row r="152" ht="28.8" spans="1:19">
      <c r="A152" t="s">
        <v>250</v>
      </c>
      <c r="B152" s="21">
        <v>44734</v>
      </c>
      <c r="C152" s="52" t="s">
        <v>768</v>
      </c>
      <c r="D152" s="6">
        <v>2</v>
      </c>
      <c r="H152">
        <v>28</v>
      </c>
      <c r="I152">
        <v>28</v>
      </c>
      <c r="K152" s="24">
        <v>18</v>
      </c>
      <c r="L152" s="24">
        <v>18</v>
      </c>
      <c r="N152" s="39">
        <f>(K152+L152)/2</f>
        <v>18</v>
      </c>
      <c r="O152" s="40">
        <f t="shared" si="16"/>
        <v>44717</v>
      </c>
      <c r="P152" s="41">
        <f t="shared" si="15"/>
        <v>44742</v>
      </c>
      <c r="S152" s="4">
        <v>9</v>
      </c>
    </row>
    <row r="153" ht="28.8" spans="1:19">
      <c r="A153" t="s">
        <v>251</v>
      </c>
      <c r="B153" s="21">
        <v>44734</v>
      </c>
      <c r="C153" s="52" t="s">
        <v>768</v>
      </c>
      <c r="D153" s="6">
        <v>2</v>
      </c>
      <c r="H153">
        <v>39</v>
      </c>
      <c r="I153">
        <v>41</v>
      </c>
      <c r="K153" s="24">
        <v>22</v>
      </c>
      <c r="L153" s="24">
        <v>23</v>
      </c>
      <c r="N153" s="39">
        <f>(K153+L153)/2</f>
        <v>22.5</v>
      </c>
      <c r="O153" s="40">
        <f t="shared" si="16"/>
        <v>44712.5</v>
      </c>
      <c r="P153" s="41">
        <f t="shared" si="15"/>
        <v>44737.5</v>
      </c>
      <c r="S153" s="4">
        <v>9</v>
      </c>
    </row>
    <row r="154" ht="28.8" spans="1:19">
      <c r="A154" t="s">
        <v>252</v>
      </c>
      <c r="B154" s="21">
        <v>44734</v>
      </c>
      <c r="C154" s="52" t="s">
        <v>768</v>
      </c>
      <c r="K154" s="24"/>
      <c r="L154" s="24"/>
      <c r="N154" s="39"/>
      <c r="O154" s="40">
        <f t="shared" si="16"/>
        <v>44735</v>
      </c>
      <c r="P154" s="41">
        <f t="shared" si="15"/>
        <v>44760</v>
      </c>
      <c r="Q154" s="48" t="s">
        <v>639</v>
      </c>
      <c r="S154" s="4">
        <v>4.5</v>
      </c>
    </row>
    <row r="155" ht="28.8" spans="1:19">
      <c r="A155" t="s">
        <v>253</v>
      </c>
      <c r="B155" s="21">
        <v>44734</v>
      </c>
      <c r="C155" s="52" t="s">
        <v>768</v>
      </c>
      <c r="K155" s="24"/>
      <c r="L155" s="24"/>
      <c r="N155" s="39"/>
      <c r="O155" s="40">
        <f t="shared" si="16"/>
        <v>44735</v>
      </c>
      <c r="P155" s="41">
        <f t="shared" si="15"/>
        <v>44760</v>
      </c>
      <c r="Q155" s="11" t="s">
        <v>633</v>
      </c>
      <c r="S155" s="4">
        <v>4.5</v>
      </c>
    </row>
    <row r="156" ht="28.8" spans="1:19">
      <c r="A156" t="s">
        <v>255</v>
      </c>
      <c r="B156" s="21">
        <v>44734</v>
      </c>
      <c r="C156" s="52" t="s">
        <v>768</v>
      </c>
      <c r="D156" s="6">
        <v>5</v>
      </c>
      <c r="H156">
        <v>31</v>
      </c>
      <c r="I156">
        <v>38</v>
      </c>
      <c r="J156" s="7">
        <v>36</v>
      </c>
      <c r="K156" s="24">
        <v>19</v>
      </c>
      <c r="L156" s="24">
        <v>22</v>
      </c>
      <c r="M156" s="7">
        <v>21</v>
      </c>
      <c r="N156" s="39">
        <f>(K156+L156+M156)/3</f>
        <v>20.6666666666667</v>
      </c>
      <c r="O156" s="40">
        <f t="shared" si="16"/>
        <v>44714.3333333333</v>
      </c>
      <c r="P156" s="41">
        <f t="shared" si="15"/>
        <v>44739.3333333333</v>
      </c>
      <c r="S156" s="4">
        <v>9</v>
      </c>
    </row>
    <row r="157" ht="28.8" spans="1:19">
      <c r="A157" t="s">
        <v>256</v>
      </c>
      <c r="B157" s="21">
        <v>44734</v>
      </c>
      <c r="C157" s="52" t="s">
        <v>768</v>
      </c>
      <c r="K157" s="24"/>
      <c r="L157" s="24"/>
      <c r="N157" s="39"/>
      <c r="O157" s="40">
        <f t="shared" si="16"/>
        <v>44735</v>
      </c>
      <c r="P157" s="41">
        <f t="shared" si="15"/>
        <v>44760</v>
      </c>
      <c r="Q157" s="11" t="s">
        <v>624</v>
      </c>
      <c r="S157" s="4">
        <v>4.5</v>
      </c>
    </row>
    <row r="158" ht="28.8" spans="1:19">
      <c r="A158" t="s">
        <v>257</v>
      </c>
      <c r="B158" s="21">
        <v>44734</v>
      </c>
      <c r="C158" s="52" t="s">
        <v>768</v>
      </c>
      <c r="D158" s="6">
        <v>7</v>
      </c>
      <c r="H158" t="s">
        <v>30</v>
      </c>
      <c r="K158" s="24">
        <v>25</v>
      </c>
      <c r="L158" s="24"/>
      <c r="N158" s="39">
        <v>25</v>
      </c>
      <c r="O158" s="40">
        <f t="shared" si="16"/>
        <v>44710</v>
      </c>
      <c r="P158" s="41">
        <f t="shared" si="15"/>
        <v>44735</v>
      </c>
      <c r="S158" s="4">
        <v>9</v>
      </c>
    </row>
    <row r="159" ht="28.8" spans="1:19">
      <c r="A159" t="s">
        <v>258</v>
      </c>
      <c r="B159" s="21">
        <v>44734</v>
      </c>
      <c r="C159" s="52" t="s">
        <v>768</v>
      </c>
      <c r="K159" s="24"/>
      <c r="L159" s="24"/>
      <c r="N159" s="39"/>
      <c r="O159" s="40">
        <f t="shared" si="16"/>
        <v>44735</v>
      </c>
      <c r="P159" s="41">
        <f t="shared" si="15"/>
        <v>44760</v>
      </c>
      <c r="Q159" s="11" t="s">
        <v>624</v>
      </c>
      <c r="S159" s="4">
        <v>4.5</v>
      </c>
    </row>
    <row r="160" ht="28.8" spans="1:19">
      <c r="A160" t="s">
        <v>259</v>
      </c>
      <c r="B160" s="21">
        <v>44734</v>
      </c>
      <c r="C160" s="52" t="s">
        <v>768</v>
      </c>
      <c r="D160" s="6">
        <v>2</v>
      </c>
      <c r="H160">
        <v>20</v>
      </c>
      <c r="I160" t="s">
        <v>42</v>
      </c>
      <c r="K160" s="24">
        <v>14</v>
      </c>
      <c r="L160" s="24">
        <v>11</v>
      </c>
      <c r="N160" s="39">
        <f>(K160+L160)/2</f>
        <v>12.5</v>
      </c>
      <c r="O160" s="40">
        <f t="shared" si="16"/>
        <v>44722.5</v>
      </c>
      <c r="P160" s="41">
        <f t="shared" si="15"/>
        <v>44747.5</v>
      </c>
      <c r="S160" s="4">
        <v>9</v>
      </c>
    </row>
    <row r="161" ht="28.8" spans="1:19">
      <c r="A161" t="s">
        <v>260</v>
      </c>
      <c r="B161" s="21">
        <v>44734</v>
      </c>
      <c r="C161" s="52" t="s">
        <v>768</v>
      </c>
      <c r="D161" s="6">
        <v>5</v>
      </c>
      <c r="H161">
        <v>24</v>
      </c>
      <c r="I161">
        <v>20</v>
      </c>
      <c r="J161" s="7" t="s">
        <v>42</v>
      </c>
      <c r="K161" s="24">
        <v>16</v>
      </c>
      <c r="L161" s="24">
        <v>14</v>
      </c>
      <c r="M161" s="7">
        <v>11</v>
      </c>
      <c r="N161" s="39">
        <f t="shared" si="14"/>
        <v>13.6666666666667</v>
      </c>
      <c r="O161" s="40">
        <f t="shared" si="16"/>
        <v>44721.3333333333</v>
      </c>
      <c r="P161" s="41">
        <f t="shared" si="15"/>
        <v>44746.3333333333</v>
      </c>
      <c r="S161" s="4">
        <v>9</v>
      </c>
    </row>
    <row r="162" ht="28.8" spans="1:19">
      <c r="A162" t="s">
        <v>262</v>
      </c>
      <c r="B162" s="21">
        <v>44734</v>
      </c>
      <c r="C162" s="52" t="s">
        <v>768</v>
      </c>
      <c r="K162" s="24"/>
      <c r="L162" s="24"/>
      <c r="N162" s="39"/>
      <c r="O162" s="40">
        <f t="shared" si="16"/>
        <v>44735</v>
      </c>
      <c r="P162" s="41">
        <f t="shared" si="15"/>
        <v>44760</v>
      </c>
      <c r="Q162" s="11" t="s">
        <v>624</v>
      </c>
      <c r="S162" s="4">
        <v>4.5</v>
      </c>
    </row>
    <row r="163" ht="28.8" spans="1:19">
      <c r="A163" t="s">
        <v>263</v>
      </c>
      <c r="B163" s="21">
        <v>44734</v>
      </c>
      <c r="C163" s="52" t="s">
        <v>768</v>
      </c>
      <c r="D163" s="6">
        <v>5</v>
      </c>
      <c r="H163">
        <v>36</v>
      </c>
      <c r="I163">
        <v>37</v>
      </c>
      <c r="J163" s="7">
        <v>40</v>
      </c>
      <c r="K163" s="24">
        <v>21</v>
      </c>
      <c r="L163" s="24">
        <v>22</v>
      </c>
      <c r="M163" s="7">
        <v>22</v>
      </c>
      <c r="N163" s="39">
        <f t="shared" si="14"/>
        <v>21.6666666666667</v>
      </c>
      <c r="O163" s="40">
        <f t="shared" si="16"/>
        <v>44713.3333333333</v>
      </c>
      <c r="P163" s="41">
        <f t="shared" ref="P163:P180" si="17">O163+25</f>
        <v>44738.3333333333</v>
      </c>
      <c r="S163" s="4">
        <v>9</v>
      </c>
    </row>
    <row r="164" ht="28.8" spans="1:19">
      <c r="A164" t="s">
        <v>264</v>
      </c>
      <c r="B164" s="21">
        <v>44734</v>
      </c>
      <c r="C164" s="52" t="s">
        <v>768</v>
      </c>
      <c r="D164" s="6">
        <v>5</v>
      </c>
      <c r="H164">
        <v>19</v>
      </c>
      <c r="I164">
        <v>22</v>
      </c>
      <c r="J164" s="7">
        <v>24</v>
      </c>
      <c r="K164" s="24">
        <v>14</v>
      </c>
      <c r="L164" s="24">
        <v>15</v>
      </c>
      <c r="M164" s="7">
        <v>16</v>
      </c>
      <c r="N164" s="39">
        <f t="shared" si="14"/>
        <v>15</v>
      </c>
      <c r="O164" s="40">
        <f t="shared" ref="O164:O180" si="18">B164-N164+1</f>
        <v>44720</v>
      </c>
      <c r="P164" s="41">
        <f t="shared" si="17"/>
        <v>44745</v>
      </c>
      <c r="S164" s="4">
        <v>9</v>
      </c>
    </row>
    <row r="165" ht="28.8" spans="1:19">
      <c r="A165" t="s">
        <v>266</v>
      </c>
      <c r="B165" s="21">
        <v>44734</v>
      </c>
      <c r="C165" s="52" t="s">
        <v>768</v>
      </c>
      <c r="K165" s="24"/>
      <c r="L165" s="24"/>
      <c r="N165" s="39"/>
      <c r="O165" s="40">
        <f t="shared" si="18"/>
        <v>44735</v>
      </c>
      <c r="P165" s="41">
        <f t="shared" si="17"/>
        <v>44760</v>
      </c>
      <c r="Q165" s="48" t="s">
        <v>639</v>
      </c>
      <c r="S165" s="4">
        <v>4.5</v>
      </c>
    </row>
    <row r="166" ht="28.8" spans="1:19">
      <c r="A166" t="s">
        <v>268</v>
      </c>
      <c r="B166" s="21">
        <v>44734</v>
      </c>
      <c r="C166" s="52" t="s">
        <v>768</v>
      </c>
      <c r="K166" s="24"/>
      <c r="L166" s="24"/>
      <c r="N166" s="39"/>
      <c r="O166" s="40">
        <f t="shared" si="18"/>
        <v>44735</v>
      </c>
      <c r="P166" s="41">
        <f t="shared" si="17"/>
        <v>44760</v>
      </c>
      <c r="Q166" s="48" t="s">
        <v>639</v>
      </c>
      <c r="S166" s="4">
        <v>4.5</v>
      </c>
    </row>
    <row r="167" ht="28.8" spans="1:19">
      <c r="A167" t="s">
        <v>270</v>
      </c>
      <c r="B167" s="21">
        <v>44734</v>
      </c>
      <c r="C167" s="52" t="s">
        <v>768</v>
      </c>
      <c r="K167" s="24"/>
      <c r="L167" s="24"/>
      <c r="N167" s="39"/>
      <c r="O167" s="40">
        <f t="shared" si="18"/>
        <v>44735</v>
      </c>
      <c r="P167" s="41">
        <f t="shared" si="17"/>
        <v>44760</v>
      </c>
      <c r="Q167" s="11" t="s">
        <v>625</v>
      </c>
      <c r="S167" s="4">
        <v>4.5</v>
      </c>
    </row>
    <row r="168" ht="28.8" spans="1:19">
      <c r="A168" t="s">
        <v>271</v>
      </c>
      <c r="B168" s="21">
        <v>44734</v>
      </c>
      <c r="C168" s="52" t="s">
        <v>768</v>
      </c>
      <c r="K168" s="24"/>
      <c r="L168" s="24"/>
      <c r="N168" s="39"/>
      <c r="O168" s="40">
        <f t="shared" si="18"/>
        <v>44735</v>
      </c>
      <c r="P168" s="41">
        <f t="shared" si="17"/>
        <v>44760</v>
      </c>
      <c r="Q168" s="11" t="s">
        <v>631</v>
      </c>
      <c r="S168" s="4">
        <v>4.5</v>
      </c>
    </row>
    <row r="169" ht="28.8" spans="1:19">
      <c r="A169" t="s">
        <v>273</v>
      </c>
      <c r="B169" s="21">
        <v>44734</v>
      </c>
      <c r="C169" s="52" t="s">
        <v>768</v>
      </c>
      <c r="D169" s="6">
        <v>5</v>
      </c>
      <c r="E169">
        <v>80</v>
      </c>
      <c r="F169">
        <v>90</v>
      </c>
      <c r="G169" s="7">
        <v>90</v>
      </c>
      <c r="K169" s="24">
        <v>9</v>
      </c>
      <c r="L169" s="24">
        <v>10</v>
      </c>
      <c r="M169" s="7">
        <v>10</v>
      </c>
      <c r="N169" s="39">
        <f t="shared" ref="N169:N172" si="19">(K169+L169+M169)/3</f>
        <v>9.66666666666667</v>
      </c>
      <c r="O169" s="40">
        <f t="shared" si="18"/>
        <v>44725.3333333333</v>
      </c>
      <c r="P169" s="41">
        <f t="shared" si="17"/>
        <v>44750.3333333333</v>
      </c>
      <c r="S169" s="4">
        <v>9</v>
      </c>
    </row>
    <row r="170" ht="28.8" spans="1:19">
      <c r="A170" t="s">
        <v>275</v>
      </c>
      <c r="B170" s="21">
        <v>44734</v>
      </c>
      <c r="C170" s="52" t="s">
        <v>768</v>
      </c>
      <c r="K170" s="24"/>
      <c r="L170" s="24"/>
      <c r="N170" s="39"/>
      <c r="O170" s="40">
        <f t="shared" si="18"/>
        <v>44735</v>
      </c>
      <c r="P170" s="41">
        <f t="shared" si="17"/>
        <v>44760</v>
      </c>
      <c r="Q170" s="11" t="s">
        <v>631</v>
      </c>
      <c r="S170" s="4">
        <v>4.5</v>
      </c>
    </row>
    <row r="171" ht="28.8" spans="1:19">
      <c r="A171" t="s">
        <v>276</v>
      </c>
      <c r="B171" s="21">
        <v>44734</v>
      </c>
      <c r="C171" s="52" t="s">
        <v>768</v>
      </c>
      <c r="D171" s="6">
        <v>3</v>
      </c>
      <c r="H171">
        <v>24</v>
      </c>
      <c r="I171">
        <v>22</v>
      </c>
      <c r="J171" s="7">
        <v>28</v>
      </c>
      <c r="K171" s="24">
        <v>16</v>
      </c>
      <c r="L171" s="24">
        <v>15</v>
      </c>
      <c r="M171" s="7">
        <v>18</v>
      </c>
      <c r="N171" s="39">
        <f t="shared" si="19"/>
        <v>16.3333333333333</v>
      </c>
      <c r="O171" s="40">
        <f t="shared" si="18"/>
        <v>44718.6666666667</v>
      </c>
      <c r="P171" s="41">
        <f t="shared" si="17"/>
        <v>44743.6666666667</v>
      </c>
      <c r="S171" s="4">
        <v>9</v>
      </c>
    </row>
    <row r="172" ht="28.8" spans="1:19">
      <c r="A172" t="s">
        <v>277</v>
      </c>
      <c r="B172" s="21">
        <v>44734</v>
      </c>
      <c r="C172" s="52" t="s">
        <v>768</v>
      </c>
      <c r="D172" s="6">
        <v>4</v>
      </c>
      <c r="H172">
        <v>24</v>
      </c>
      <c r="I172">
        <v>22</v>
      </c>
      <c r="J172" s="7">
        <v>22</v>
      </c>
      <c r="K172" s="24">
        <v>16</v>
      </c>
      <c r="L172" s="24">
        <v>15</v>
      </c>
      <c r="M172" s="7">
        <v>15</v>
      </c>
      <c r="N172" s="39">
        <f t="shared" si="19"/>
        <v>15.3333333333333</v>
      </c>
      <c r="O172" s="40">
        <f t="shared" si="18"/>
        <v>44719.6666666667</v>
      </c>
      <c r="P172" s="41">
        <f t="shared" si="17"/>
        <v>44744.6666666667</v>
      </c>
      <c r="S172" s="4">
        <v>9</v>
      </c>
    </row>
    <row r="173" ht="28.8" spans="1:19">
      <c r="A173" t="s">
        <v>279</v>
      </c>
      <c r="B173" s="21">
        <v>44734</v>
      </c>
      <c r="C173" s="52" t="s">
        <v>768</v>
      </c>
      <c r="K173" s="24"/>
      <c r="L173" s="24"/>
      <c r="N173" s="39"/>
      <c r="O173" s="40">
        <f t="shared" si="18"/>
        <v>44735</v>
      </c>
      <c r="P173" s="41">
        <f t="shared" si="17"/>
        <v>44760</v>
      </c>
      <c r="Q173" s="48" t="s">
        <v>639</v>
      </c>
      <c r="S173" s="4">
        <v>4.5</v>
      </c>
    </row>
    <row r="174" ht="28.8" spans="1:19">
      <c r="A174" t="s">
        <v>280</v>
      </c>
      <c r="B174" s="21">
        <v>44734</v>
      </c>
      <c r="C174" s="52" t="s">
        <v>768</v>
      </c>
      <c r="K174" s="24"/>
      <c r="L174" s="24"/>
      <c r="N174" s="39"/>
      <c r="O174" s="40">
        <f t="shared" si="18"/>
        <v>44735</v>
      </c>
      <c r="P174" s="41">
        <f t="shared" si="17"/>
        <v>44760</v>
      </c>
      <c r="Q174" s="11" t="s">
        <v>624</v>
      </c>
      <c r="S174" s="4">
        <v>4.5</v>
      </c>
    </row>
    <row r="175" ht="28.8" spans="1:19">
      <c r="A175" t="s">
        <v>281</v>
      </c>
      <c r="B175" s="21">
        <v>44734</v>
      </c>
      <c r="C175" s="52" t="s">
        <v>768</v>
      </c>
      <c r="K175" s="24" t="s">
        <v>672</v>
      </c>
      <c r="L175" s="24"/>
      <c r="N175" s="39">
        <v>26</v>
      </c>
      <c r="O175" s="40">
        <f t="shared" si="18"/>
        <v>44709</v>
      </c>
      <c r="P175" s="41">
        <f t="shared" si="17"/>
        <v>44734</v>
      </c>
      <c r="S175" s="4">
        <v>9</v>
      </c>
    </row>
    <row r="176" ht="28.8" spans="1:19">
      <c r="A176" t="s">
        <v>282</v>
      </c>
      <c r="B176" s="21">
        <v>44734</v>
      </c>
      <c r="C176" s="52" t="s">
        <v>768</v>
      </c>
      <c r="K176" s="24" t="s">
        <v>622</v>
      </c>
      <c r="L176" s="24"/>
      <c r="N176" s="39">
        <v>26</v>
      </c>
      <c r="O176" s="40">
        <f t="shared" si="18"/>
        <v>44709</v>
      </c>
      <c r="P176" s="41">
        <f t="shared" si="17"/>
        <v>44734</v>
      </c>
      <c r="S176" s="4">
        <v>9</v>
      </c>
    </row>
    <row r="177" ht="28.8" spans="1:19">
      <c r="A177" t="s">
        <v>283</v>
      </c>
      <c r="B177" s="21">
        <v>44734</v>
      </c>
      <c r="C177" s="52" t="s">
        <v>768</v>
      </c>
      <c r="D177" s="6">
        <v>4</v>
      </c>
      <c r="H177">
        <v>25</v>
      </c>
      <c r="I177">
        <v>28</v>
      </c>
      <c r="J177" s="7">
        <v>29</v>
      </c>
      <c r="K177" s="24">
        <v>16</v>
      </c>
      <c r="L177" s="24">
        <v>18</v>
      </c>
      <c r="M177" s="7">
        <v>18</v>
      </c>
      <c r="N177" s="39">
        <f t="shared" ref="N177:N187" si="20">(K177+L177+M177)/3</f>
        <v>17.3333333333333</v>
      </c>
      <c r="O177" s="40">
        <f t="shared" si="18"/>
        <v>44717.6666666667</v>
      </c>
      <c r="P177" s="41">
        <f t="shared" si="17"/>
        <v>44742.6666666667</v>
      </c>
      <c r="S177" s="4">
        <v>9</v>
      </c>
    </row>
    <row r="178" ht="28.8" spans="1:19">
      <c r="A178" t="s">
        <v>284</v>
      </c>
      <c r="B178" s="21">
        <v>44734</v>
      </c>
      <c r="C178" s="52" t="s">
        <v>768</v>
      </c>
      <c r="D178" s="6">
        <v>4</v>
      </c>
      <c r="G178" s="7">
        <v>15</v>
      </c>
      <c r="H178" t="s">
        <v>42</v>
      </c>
      <c r="I178" t="s">
        <v>42</v>
      </c>
      <c r="K178" s="24">
        <v>1</v>
      </c>
      <c r="L178" s="24">
        <v>11</v>
      </c>
      <c r="M178" s="7">
        <v>11</v>
      </c>
      <c r="N178" s="39">
        <f t="shared" si="20"/>
        <v>7.66666666666667</v>
      </c>
      <c r="O178" s="40">
        <f t="shared" si="18"/>
        <v>44727.3333333333</v>
      </c>
      <c r="P178" s="41">
        <f t="shared" si="17"/>
        <v>44752.3333333333</v>
      </c>
      <c r="S178" s="4">
        <v>9</v>
      </c>
    </row>
    <row r="179" ht="28.8" spans="1:19">
      <c r="A179" t="s">
        <v>285</v>
      </c>
      <c r="B179" s="21">
        <v>44734</v>
      </c>
      <c r="C179" s="52" t="s">
        <v>768</v>
      </c>
      <c r="D179" s="6">
        <v>4</v>
      </c>
      <c r="H179">
        <v>24</v>
      </c>
      <c r="I179">
        <v>25</v>
      </c>
      <c r="J179" s="7">
        <v>25</v>
      </c>
      <c r="K179" s="24">
        <v>16</v>
      </c>
      <c r="L179" s="24">
        <v>16</v>
      </c>
      <c r="M179" s="7">
        <v>16</v>
      </c>
      <c r="N179" s="39">
        <f t="shared" si="20"/>
        <v>16</v>
      </c>
      <c r="O179" s="40">
        <f t="shared" si="18"/>
        <v>44719</v>
      </c>
      <c r="P179" s="41">
        <f t="shared" si="17"/>
        <v>44744</v>
      </c>
      <c r="S179" s="4">
        <v>9</v>
      </c>
    </row>
    <row r="180" ht="28.8" spans="1:19">
      <c r="A180" t="s">
        <v>286</v>
      </c>
      <c r="B180" s="21">
        <v>44734</v>
      </c>
      <c r="C180" s="52" t="s">
        <v>768</v>
      </c>
      <c r="D180" s="6">
        <v>4</v>
      </c>
      <c r="H180">
        <v>31</v>
      </c>
      <c r="I180">
        <v>34</v>
      </c>
      <c r="J180" s="7">
        <v>38</v>
      </c>
      <c r="K180" s="24">
        <v>19</v>
      </c>
      <c r="L180" s="24">
        <v>20</v>
      </c>
      <c r="M180" s="7">
        <v>22</v>
      </c>
      <c r="N180" s="39">
        <f t="shared" si="20"/>
        <v>20.3333333333333</v>
      </c>
      <c r="O180" s="40">
        <f t="shared" si="18"/>
        <v>44714.6666666667</v>
      </c>
      <c r="P180" s="41">
        <f t="shared" si="17"/>
        <v>44739.6666666667</v>
      </c>
      <c r="S180" s="4">
        <v>9</v>
      </c>
    </row>
    <row r="181" s="3" customFormat="1" spans="1:19">
      <c r="A181" s="3" t="s">
        <v>627</v>
      </c>
      <c r="B181" s="26"/>
      <c r="C181" s="27"/>
      <c r="D181" s="28"/>
      <c r="G181" s="29"/>
      <c r="J181" s="29"/>
      <c r="K181" s="42"/>
      <c r="L181" s="42"/>
      <c r="M181" s="29"/>
      <c r="S181" s="3">
        <f>SUM(S138:S180)</f>
        <v>310.5</v>
      </c>
    </row>
    <row r="182" ht="28.8" spans="1:19">
      <c r="A182" t="s">
        <v>304</v>
      </c>
      <c r="B182" s="21">
        <v>44736</v>
      </c>
      <c r="C182" s="31" t="s">
        <v>770</v>
      </c>
      <c r="D182" s="6">
        <v>5</v>
      </c>
      <c r="H182">
        <v>21</v>
      </c>
      <c r="I182">
        <v>38</v>
      </c>
      <c r="J182" s="7">
        <v>31</v>
      </c>
      <c r="K182" s="24">
        <v>15</v>
      </c>
      <c r="L182" s="24">
        <v>22</v>
      </c>
      <c r="M182" s="7">
        <v>19</v>
      </c>
      <c r="N182" s="39">
        <f t="shared" si="20"/>
        <v>18.6666666666667</v>
      </c>
      <c r="O182" s="40">
        <f t="shared" si="16"/>
        <v>44718.3333333333</v>
      </c>
      <c r="P182" s="41">
        <f t="shared" si="15"/>
        <v>44743.3333333333</v>
      </c>
      <c r="S182" s="4">
        <f>B182-'[1]Мечение-1'!B175</f>
        <v>11</v>
      </c>
    </row>
    <row r="183" ht="28.8" spans="1:19">
      <c r="A183" t="s">
        <v>306</v>
      </c>
      <c r="B183" s="21">
        <v>44736</v>
      </c>
      <c r="C183" s="31" t="s">
        <v>770</v>
      </c>
      <c r="D183" s="6">
        <v>4</v>
      </c>
      <c r="H183">
        <v>24</v>
      </c>
      <c r="I183">
        <v>29</v>
      </c>
      <c r="J183" s="7">
        <v>31</v>
      </c>
      <c r="K183" s="24">
        <v>16</v>
      </c>
      <c r="L183" s="24">
        <v>18</v>
      </c>
      <c r="M183" s="7">
        <v>19</v>
      </c>
      <c r="N183" s="39">
        <f t="shared" si="20"/>
        <v>17.6666666666667</v>
      </c>
      <c r="O183" s="40">
        <f t="shared" si="16"/>
        <v>44719.3333333333</v>
      </c>
      <c r="P183" s="41">
        <f t="shared" si="15"/>
        <v>44744.3333333333</v>
      </c>
      <c r="S183" s="4">
        <f>B183-'[1]Мечение-1'!B176</f>
        <v>11</v>
      </c>
    </row>
    <row r="184" ht="28.8" spans="1:19">
      <c r="A184" t="s">
        <v>308</v>
      </c>
      <c r="B184" s="21">
        <v>44736</v>
      </c>
      <c r="C184" s="31" t="s">
        <v>770</v>
      </c>
      <c r="D184" s="6" t="s">
        <v>658</v>
      </c>
      <c r="K184" s="24"/>
      <c r="L184" s="24"/>
      <c r="N184" s="39"/>
      <c r="O184" s="40">
        <f t="shared" si="16"/>
        <v>44737</v>
      </c>
      <c r="P184" s="41">
        <f t="shared" si="15"/>
        <v>44762</v>
      </c>
      <c r="Q184" s="5" t="s">
        <v>658</v>
      </c>
      <c r="S184" s="4">
        <v>0</v>
      </c>
    </row>
    <row r="185" ht="28.8" spans="1:19">
      <c r="A185" t="s">
        <v>309</v>
      </c>
      <c r="B185" s="21">
        <v>44736</v>
      </c>
      <c r="C185" s="31" t="s">
        <v>770</v>
      </c>
      <c r="D185" s="6">
        <v>4</v>
      </c>
      <c r="H185">
        <v>22</v>
      </c>
      <c r="I185">
        <v>26</v>
      </c>
      <c r="J185" s="7">
        <v>29</v>
      </c>
      <c r="K185" s="24">
        <v>15</v>
      </c>
      <c r="L185" s="24">
        <v>17</v>
      </c>
      <c r="M185" s="7">
        <v>18</v>
      </c>
      <c r="N185" s="39">
        <f t="shared" si="20"/>
        <v>16.6666666666667</v>
      </c>
      <c r="O185" s="40">
        <f t="shared" si="16"/>
        <v>44720.3333333333</v>
      </c>
      <c r="P185" s="41">
        <f t="shared" si="15"/>
        <v>44745.3333333333</v>
      </c>
      <c r="S185" s="4">
        <v>11</v>
      </c>
    </row>
    <row r="186" ht="28.8" spans="1:19">
      <c r="A186" t="s">
        <v>310</v>
      </c>
      <c r="B186" s="21">
        <v>44736</v>
      </c>
      <c r="C186" s="31" t="s">
        <v>770</v>
      </c>
      <c r="D186" s="6">
        <v>3</v>
      </c>
      <c r="H186">
        <v>29</v>
      </c>
      <c r="I186">
        <v>30</v>
      </c>
      <c r="J186" s="7">
        <v>34</v>
      </c>
      <c r="K186" s="24">
        <v>18</v>
      </c>
      <c r="L186" s="24">
        <v>19</v>
      </c>
      <c r="M186" s="7">
        <v>20</v>
      </c>
      <c r="N186" s="39">
        <f t="shared" si="20"/>
        <v>19</v>
      </c>
      <c r="O186" s="40">
        <f t="shared" si="16"/>
        <v>44718</v>
      </c>
      <c r="P186" s="41">
        <f t="shared" si="15"/>
        <v>44743</v>
      </c>
      <c r="S186" s="4">
        <v>11</v>
      </c>
    </row>
    <row r="187" ht="28.8" spans="1:19">
      <c r="A187" t="s">
        <v>312</v>
      </c>
      <c r="B187" s="21">
        <v>44736</v>
      </c>
      <c r="C187" s="31" t="s">
        <v>770</v>
      </c>
      <c r="D187" s="6">
        <v>4</v>
      </c>
      <c r="H187">
        <v>28</v>
      </c>
      <c r="I187">
        <v>31</v>
      </c>
      <c r="J187" s="7">
        <v>33</v>
      </c>
      <c r="K187" s="24">
        <v>18</v>
      </c>
      <c r="L187" s="24">
        <v>19</v>
      </c>
      <c r="M187" s="7">
        <v>20</v>
      </c>
      <c r="N187" s="39">
        <f t="shared" si="20"/>
        <v>19</v>
      </c>
      <c r="O187" s="40">
        <f t="shared" si="16"/>
        <v>44718</v>
      </c>
      <c r="P187" s="41">
        <f t="shared" si="15"/>
        <v>44743</v>
      </c>
      <c r="S187" s="4">
        <v>11</v>
      </c>
    </row>
    <row r="188" ht="28.8" spans="1:19">
      <c r="A188" t="s">
        <v>313</v>
      </c>
      <c r="B188" s="21">
        <v>44736</v>
      </c>
      <c r="C188" s="31" t="s">
        <v>770</v>
      </c>
      <c r="D188" s="6">
        <v>3</v>
      </c>
      <c r="H188" t="s">
        <v>39</v>
      </c>
      <c r="K188" s="24"/>
      <c r="L188" s="24"/>
      <c r="N188" s="39">
        <v>24</v>
      </c>
      <c r="O188" s="40">
        <f t="shared" si="16"/>
        <v>44713</v>
      </c>
      <c r="P188" s="41">
        <f t="shared" si="15"/>
        <v>44738</v>
      </c>
      <c r="S188" s="4">
        <v>11</v>
      </c>
    </row>
    <row r="189" ht="28.8" spans="1:19">
      <c r="A189" t="s">
        <v>314</v>
      </c>
      <c r="B189" s="21">
        <v>44736</v>
      </c>
      <c r="C189" s="31" t="s">
        <v>770</v>
      </c>
      <c r="D189" s="6" t="s">
        <v>771</v>
      </c>
      <c r="K189" s="24"/>
      <c r="L189" s="24"/>
      <c r="N189" s="39"/>
      <c r="O189" s="40">
        <f t="shared" si="16"/>
        <v>44737</v>
      </c>
      <c r="P189" s="41">
        <f t="shared" si="15"/>
        <v>44762</v>
      </c>
      <c r="Q189" s="48" t="s">
        <v>639</v>
      </c>
      <c r="S189" s="4">
        <v>5.5</v>
      </c>
    </row>
    <row r="190" ht="28.8" spans="1:19">
      <c r="A190" t="s">
        <v>315</v>
      </c>
      <c r="B190" s="21">
        <v>44736</v>
      </c>
      <c r="C190" s="31" t="s">
        <v>770</v>
      </c>
      <c r="D190" s="6">
        <v>4</v>
      </c>
      <c r="H190">
        <v>28</v>
      </c>
      <c r="I190">
        <v>32</v>
      </c>
      <c r="J190" s="7">
        <v>35</v>
      </c>
      <c r="K190" s="24">
        <v>18</v>
      </c>
      <c r="L190" s="24">
        <v>19</v>
      </c>
      <c r="M190" s="7">
        <v>21</v>
      </c>
      <c r="N190" s="39">
        <f t="shared" ref="N190:N197" si="21">(K190+L190+M190)/3</f>
        <v>19.3333333333333</v>
      </c>
      <c r="O190" s="40">
        <f t="shared" si="16"/>
        <v>44717.6666666667</v>
      </c>
      <c r="P190" s="41">
        <f t="shared" si="15"/>
        <v>44742.6666666667</v>
      </c>
      <c r="S190" s="4">
        <v>11</v>
      </c>
    </row>
    <row r="191" ht="28.8" spans="1:19">
      <c r="A191" t="s">
        <v>316</v>
      </c>
      <c r="B191" s="21">
        <v>44736</v>
      </c>
      <c r="C191" s="31" t="s">
        <v>770</v>
      </c>
      <c r="D191" s="6" t="s">
        <v>771</v>
      </c>
      <c r="K191" s="24"/>
      <c r="L191" s="24"/>
      <c r="N191" s="39"/>
      <c r="O191" s="40">
        <f t="shared" si="16"/>
        <v>44737</v>
      </c>
      <c r="P191" s="41">
        <f t="shared" si="15"/>
        <v>44762</v>
      </c>
      <c r="Q191" s="48" t="s">
        <v>639</v>
      </c>
      <c r="S191" s="4">
        <v>5.5</v>
      </c>
    </row>
    <row r="192" ht="28.8" spans="1:19">
      <c r="A192" t="s">
        <v>317</v>
      </c>
      <c r="B192" s="21">
        <v>44736</v>
      </c>
      <c r="C192" s="31" t="s">
        <v>770</v>
      </c>
      <c r="D192" s="6">
        <v>5</v>
      </c>
      <c r="H192">
        <v>26</v>
      </c>
      <c r="I192">
        <v>30</v>
      </c>
      <c r="J192" s="7">
        <v>28</v>
      </c>
      <c r="K192" s="24">
        <v>17</v>
      </c>
      <c r="L192" s="24">
        <v>19</v>
      </c>
      <c r="M192" s="7">
        <v>18</v>
      </c>
      <c r="N192" s="39">
        <f t="shared" si="21"/>
        <v>18</v>
      </c>
      <c r="O192" s="40">
        <f t="shared" si="16"/>
        <v>44719</v>
      </c>
      <c r="P192" s="41">
        <f t="shared" si="15"/>
        <v>44744</v>
      </c>
      <c r="S192" s="4">
        <v>11</v>
      </c>
    </row>
    <row r="193" ht="28.8" spans="1:19">
      <c r="A193" t="s">
        <v>319</v>
      </c>
      <c r="B193" s="21">
        <v>44736</v>
      </c>
      <c r="C193" s="31" t="s">
        <v>770</v>
      </c>
      <c r="D193" s="6">
        <v>5</v>
      </c>
      <c r="H193">
        <v>21</v>
      </c>
      <c r="I193">
        <v>26</v>
      </c>
      <c r="J193" s="7">
        <v>27</v>
      </c>
      <c r="K193" s="24">
        <v>15</v>
      </c>
      <c r="L193" s="24">
        <v>17</v>
      </c>
      <c r="M193" s="7">
        <v>17</v>
      </c>
      <c r="N193" s="39">
        <f t="shared" si="21"/>
        <v>16.3333333333333</v>
      </c>
      <c r="O193" s="40">
        <f t="shared" si="16"/>
        <v>44720.6666666667</v>
      </c>
      <c r="P193" s="41">
        <f t="shared" si="15"/>
        <v>44745.6666666667</v>
      </c>
      <c r="S193" s="4">
        <v>11</v>
      </c>
    </row>
    <row r="194" ht="28.8" spans="1:19">
      <c r="A194" t="s">
        <v>320</v>
      </c>
      <c r="B194" s="21">
        <v>44736</v>
      </c>
      <c r="C194" s="31" t="s">
        <v>770</v>
      </c>
      <c r="D194" s="6">
        <v>6</v>
      </c>
      <c r="H194">
        <v>31</v>
      </c>
      <c r="I194">
        <v>29</v>
      </c>
      <c r="J194" s="7">
        <v>30</v>
      </c>
      <c r="K194" s="24">
        <v>19</v>
      </c>
      <c r="L194" s="24">
        <v>18</v>
      </c>
      <c r="M194" s="7">
        <v>19</v>
      </c>
      <c r="N194" s="39">
        <f t="shared" si="21"/>
        <v>18.6666666666667</v>
      </c>
      <c r="O194" s="40">
        <f t="shared" si="16"/>
        <v>44718.3333333333</v>
      </c>
      <c r="P194" s="41">
        <f t="shared" si="15"/>
        <v>44743.3333333333</v>
      </c>
      <c r="S194" s="4">
        <v>11</v>
      </c>
    </row>
    <row r="195" ht="28.8" spans="1:19">
      <c r="A195" t="s">
        <v>322</v>
      </c>
      <c r="B195" s="21">
        <v>44736</v>
      </c>
      <c r="C195" s="31" t="s">
        <v>770</v>
      </c>
      <c r="D195" s="6">
        <v>5</v>
      </c>
      <c r="H195">
        <v>23</v>
      </c>
      <c r="I195">
        <v>28</v>
      </c>
      <c r="J195" s="7">
        <v>27</v>
      </c>
      <c r="K195" s="24">
        <v>16</v>
      </c>
      <c r="L195" s="24">
        <v>18</v>
      </c>
      <c r="M195" s="7">
        <v>17</v>
      </c>
      <c r="N195" s="39">
        <f t="shared" si="21"/>
        <v>17</v>
      </c>
      <c r="O195" s="40">
        <f t="shared" si="16"/>
        <v>44720</v>
      </c>
      <c r="P195" s="41">
        <f t="shared" si="15"/>
        <v>44745</v>
      </c>
      <c r="S195" s="4">
        <v>11</v>
      </c>
    </row>
    <row r="196" ht="28.8" spans="1:19">
      <c r="A196" t="s">
        <v>325</v>
      </c>
      <c r="B196" s="21">
        <v>44736</v>
      </c>
      <c r="C196" s="31" t="s">
        <v>770</v>
      </c>
      <c r="D196" s="6" t="s">
        <v>658</v>
      </c>
      <c r="K196" s="24"/>
      <c r="L196" s="24"/>
      <c r="N196" s="39"/>
      <c r="O196" s="40">
        <f t="shared" si="16"/>
        <v>44737</v>
      </c>
      <c r="P196" s="41">
        <f t="shared" si="15"/>
        <v>44762</v>
      </c>
      <c r="Q196" s="5" t="s">
        <v>658</v>
      </c>
      <c r="S196" s="4">
        <v>0</v>
      </c>
    </row>
    <row r="197" ht="28.8" spans="1:19">
      <c r="A197" t="s">
        <v>326</v>
      </c>
      <c r="B197" s="21">
        <v>44736</v>
      </c>
      <c r="C197" s="31" t="s">
        <v>770</v>
      </c>
      <c r="D197" s="6">
        <v>4</v>
      </c>
      <c r="H197">
        <v>36</v>
      </c>
      <c r="I197">
        <v>35</v>
      </c>
      <c r="J197" s="7">
        <v>32</v>
      </c>
      <c r="K197" s="24">
        <v>21</v>
      </c>
      <c r="L197" s="24">
        <v>21</v>
      </c>
      <c r="M197" s="7">
        <v>19</v>
      </c>
      <c r="N197" s="39">
        <f t="shared" si="21"/>
        <v>20.3333333333333</v>
      </c>
      <c r="O197" s="40">
        <f t="shared" si="16"/>
        <v>44716.6666666667</v>
      </c>
      <c r="P197" s="41">
        <f t="shared" si="15"/>
        <v>44741.6666666667</v>
      </c>
      <c r="S197" s="4">
        <v>11</v>
      </c>
    </row>
    <row r="198" s="3" customFormat="1" spans="1:19">
      <c r="A198" s="3" t="s">
        <v>627</v>
      </c>
      <c r="B198" s="26"/>
      <c r="C198" s="27"/>
      <c r="D198" s="28"/>
      <c r="G198" s="29"/>
      <c r="J198" s="29"/>
      <c r="K198" s="42"/>
      <c r="L198" s="42"/>
      <c r="M198" s="29"/>
      <c r="S198" s="3">
        <f>SUM(S182:S197)</f>
        <v>143</v>
      </c>
    </row>
    <row r="199" spans="1:19">
      <c r="A199" t="s">
        <v>343</v>
      </c>
      <c r="B199" s="21">
        <v>44736</v>
      </c>
      <c r="C199" s="31" t="s">
        <v>772</v>
      </c>
      <c r="D199" s="6">
        <v>5</v>
      </c>
      <c r="H199">
        <v>26</v>
      </c>
      <c r="I199">
        <v>29</v>
      </c>
      <c r="K199" s="24">
        <v>17</v>
      </c>
      <c r="L199" s="24">
        <v>18</v>
      </c>
      <c r="N199" s="39">
        <f>(K199+L199)/2</f>
        <v>17.5</v>
      </c>
      <c r="O199" s="40">
        <f t="shared" si="16"/>
        <v>44719.5</v>
      </c>
      <c r="P199" s="41">
        <f t="shared" si="15"/>
        <v>44744.5</v>
      </c>
      <c r="S199" s="4">
        <v>11</v>
      </c>
    </row>
    <row r="200" spans="1:19">
      <c r="A200" t="s">
        <v>345</v>
      </c>
      <c r="B200" s="21">
        <v>44736</v>
      </c>
      <c r="C200" s="31" t="s">
        <v>772</v>
      </c>
      <c r="D200" s="6" t="s">
        <v>771</v>
      </c>
      <c r="K200" s="24"/>
      <c r="L200" s="24"/>
      <c r="N200" s="39"/>
      <c r="O200" s="40">
        <f t="shared" si="16"/>
        <v>44737</v>
      </c>
      <c r="P200" s="41">
        <f t="shared" ref="P200:P286" si="22">O200+25</f>
        <v>44762</v>
      </c>
      <c r="Q200" s="48" t="s">
        <v>639</v>
      </c>
      <c r="S200" s="4">
        <v>5.5</v>
      </c>
    </row>
    <row r="201" spans="1:19">
      <c r="A201" t="s">
        <v>346</v>
      </c>
      <c r="B201" s="21">
        <v>44736</v>
      </c>
      <c r="C201" s="31" t="s">
        <v>772</v>
      </c>
      <c r="H201" t="s">
        <v>773</v>
      </c>
      <c r="K201" s="24"/>
      <c r="L201" s="24"/>
      <c r="N201" s="39">
        <v>26</v>
      </c>
      <c r="O201" s="40">
        <f t="shared" si="16"/>
        <v>44711</v>
      </c>
      <c r="P201" s="41">
        <f t="shared" si="22"/>
        <v>44736</v>
      </c>
      <c r="S201" s="4">
        <v>11</v>
      </c>
    </row>
    <row r="202" spans="1:19">
      <c r="A202" t="s">
        <v>347</v>
      </c>
      <c r="B202" s="21">
        <v>44736</v>
      </c>
      <c r="C202" s="31" t="s">
        <v>772</v>
      </c>
      <c r="D202" s="6" t="s">
        <v>771</v>
      </c>
      <c r="K202" s="24"/>
      <c r="L202" s="24"/>
      <c r="N202" s="39"/>
      <c r="O202" s="40">
        <f t="shared" si="16"/>
        <v>44737</v>
      </c>
      <c r="P202" s="41">
        <f t="shared" si="22"/>
        <v>44762</v>
      </c>
      <c r="Q202" s="48" t="s">
        <v>639</v>
      </c>
      <c r="S202" s="4">
        <v>5.5</v>
      </c>
    </row>
    <row r="203" spans="1:19">
      <c r="A203" t="s">
        <v>348</v>
      </c>
      <c r="B203" s="21">
        <v>44736</v>
      </c>
      <c r="C203" s="31" t="s">
        <v>772</v>
      </c>
      <c r="H203" t="s">
        <v>774</v>
      </c>
      <c r="K203" s="24"/>
      <c r="L203" s="24"/>
      <c r="N203" s="39"/>
      <c r="O203" s="40">
        <f t="shared" si="16"/>
        <v>44737</v>
      </c>
      <c r="P203" s="41">
        <f t="shared" si="22"/>
        <v>44762</v>
      </c>
      <c r="Q203" s="11" t="s">
        <v>633</v>
      </c>
      <c r="S203" s="4">
        <v>5.5</v>
      </c>
    </row>
    <row r="204" spans="1:19">
      <c r="A204" t="s">
        <v>350</v>
      </c>
      <c r="B204" s="21">
        <v>44736</v>
      </c>
      <c r="C204" s="31" t="s">
        <v>772</v>
      </c>
      <c r="H204" t="s">
        <v>774</v>
      </c>
      <c r="K204" s="24"/>
      <c r="L204" s="24"/>
      <c r="N204" s="39"/>
      <c r="O204" s="40">
        <f t="shared" si="16"/>
        <v>44737</v>
      </c>
      <c r="P204" s="41">
        <f t="shared" si="22"/>
        <v>44762</v>
      </c>
      <c r="Q204" s="11" t="s">
        <v>633</v>
      </c>
      <c r="S204" s="4">
        <v>5.5</v>
      </c>
    </row>
    <row r="205" spans="1:19">
      <c r="A205" t="s">
        <v>351</v>
      </c>
      <c r="B205" s="21">
        <v>44736</v>
      </c>
      <c r="C205" s="31" t="s">
        <v>772</v>
      </c>
      <c r="D205" s="6" t="s">
        <v>771</v>
      </c>
      <c r="K205" s="24"/>
      <c r="L205" s="24"/>
      <c r="N205" s="39"/>
      <c r="O205" s="40">
        <f t="shared" si="16"/>
        <v>44737</v>
      </c>
      <c r="P205" s="41">
        <f t="shared" si="22"/>
        <v>44762</v>
      </c>
      <c r="Q205" s="48" t="s">
        <v>639</v>
      </c>
      <c r="S205" s="4">
        <v>5.5</v>
      </c>
    </row>
    <row r="206" s="3" customFormat="1" spans="1:19">
      <c r="A206" s="3" t="s">
        <v>627</v>
      </c>
      <c r="B206" s="26"/>
      <c r="C206" s="27"/>
      <c r="D206" s="28"/>
      <c r="G206" s="29"/>
      <c r="J206" s="29"/>
      <c r="K206" s="42"/>
      <c r="L206" s="42"/>
      <c r="M206" s="29"/>
      <c r="S206" s="3">
        <f>SUM(S199:S205)</f>
        <v>49.5</v>
      </c>
    </row>
    <row r="207" spans="1:19">
      <c r="A207" t="s">
        <v>355</v>
      </c>
      <c r="B207" s="21">
        <v>44736</v>
      </c>
      <c r="C207" s="31" t="s">
        <v>775</v>
      </c>
      <c r="D207" s="6">
        <v>2</v>
      </c>
      <c r="H207">
        <v>31</v>
      </c>
      <c r="I207">
        <v>32</v>
      </c>
      <c r="K207" s="24">
        <v>19</v>
      </c>
      <c r="L207" s="24">
        <v>19</v>
      </c>
      <c r="N207" s="39">
        <v>19</v>
      </c>
      <c r="O207" s="40">
        <f t="shared" si="16"/>
        <v>44718</v>
      </c>
      <c r="P207" s="41">
        <f t="shared" si="22"/>
        <v>44743</v>
      </c>
      <c r="S207" s="4">
        <v>11</v>
      </c>
    </row>
    <row r="208" spans="1:19">
      <c r="A208" t="s">
        <v>357</v>
      </c>
      <c r="B208" s="21">
        <v>44736</v>
      </c>
      <c r="C208" s="31" t="s">
        <v>775</v>
      </c>
      <c r="H208" t="s">
        <v>776</v>
      </c>
      <c r="K208" s="24"/>
      <c r="L208" s="24"/>
      <c r="N208" s="39"/>
      <c r="O208" s="40">
        <f t="shared" si="16"/>
        <v>44737</v>
      </c>
      <c r="P208" s="41">
        <f t="shared" si="22"/>
        <v>44762</v>
      </c>
      <c r="Q208" s="11" t="s">
        <v>625</v>
      </c>
      <c r="S208" s="4">
        <v>5.5</v>
      </c>
    </row>
    <row r="209" spans="1:19">
      <c r="A209" t="s">
        <v>358</v>
      </c>
      <c r="B209" s="21">
        <v>44736</v>
      </c>
      <c r="C209" s="31" t="s">
        <v>775</v>
      </c>
      <c r="H209" t="s">
        <v>777</v>
      </c>
      <c r="K209" s="24"/>
      <c r="L209" s="24"/>
      <c r="N209" s="39"/>
      <c r="O209" s="40">
        <f t="shared" si="16"/>
        <v>44737</v>
      </c>
      <c r="P209" s="41">
        <f t="shared" si="22"/>
        <v>44762</v>
      </c>
      <c r="Q209" s="11" t="s">
        <v>624</v>
      </c>
      <c r="S209" s="4">
        <v>5.5</v>
      </c>
    </row>
    <row r="210" spans="1:19">
      <c r="A210" t="s">
        <v>359</v>
      </c>
      <c r="B210" s="21">
        <v>44736</v>
      </c>
      <c r="C210" s="31" t="s">
        <v>775</v>
      </c>
      <c r="D210" s="6">
        <v>4</v>
      </c>
      <c r="H210">
        <v>40</v>
      </c>
      <c r="I210">
        <v>39</v>
      </c>
      <c r="J210" s="7">
        <v>36</v>
      </c>
      <c r="K210" s="24">
        <v>22</v>
      </c>
      <c r="L210" s="24">
        <v>22</v>
      </c>
      <c r="M210" s="7">
        <v>21</v>
      </c>
      <c r="N210" s="39">
        <f t="shared" ref="N210" si="23">(K210+L210+M210)/3</f>
        <v>21.6666666666667</v>
      </c>
      <c r="O210" s="40">
        <f t="shared" si="16"/>
        <v>44715.3333333333</v>
      </c>
      <c r="P210" s="41">
        <f t="shared" si="22"/>
        <v>44740.3333333333</v>
      </c>
      <c r="S210" s="4">
        <v>11</v>
      </c>
    </row>
    <row r="211" spans="1:19">
      <c r="A211" t="s">
        <v>360</v>
      </c>
      <c r="B211" s="21">
        <v>44736</v>
      </c>
      <c r="C211" s="31" t="s">
        <v>775</v>
      </c>
      <c r="H211">
        <v>4</v>
      </c>
      <c r="I211" t="s">
        <v>778</v>
      </c>
      <c r="K211" s="24"/>
      <c r="L211" s="24"/>
      <c r="N211" s="39"/>
      <c r="O211" s="40">
        <f t="shared" si="16"/>
        <v>44737</v>
      </c>
      <c r="P211" s="41">
        <f t="shared" si="22"/>
        <v>44762</v>
      </c>
      <c r="Q211" s="11" t="s">
        <v>624</v>
      </c>
      <c r="S211" s="4">
        <v>5.5</v>
      </c>
    </row>
    <row r="212" spans="1:19">
      <c r="A212" t="s">
        <v>361</v>
      </c>
      <c r="B212" s="21">
        <v>44736</v>
      </c>
      <c r="C212" s="31" t="s">
        <v>775</v>
      </c>
      <c r="H212" t="s">
        <v>777</v>
      </c>
      <c r="K212" s="24"/>
      <c r="L212" s="24"/>
      <c r="N212" s="39"/>
      <c r="O212" s="40">
        <f t="shared" si="16"/>
        <v>44737</v>
      </c>
      <c r="P212" s="41">
        <f t="shared" si="22"/>
        <v>44762</v>
      </c>
      <c r="Q212" s="11" t="s">
        <v>624</v>
      </c>
      <c r="S212" s="4">
        <v>5.5</v>
      </c>
    </row>
    <row r="213" spans="1:19">
      <c r="A213" t="s">
        <v>362</v>
      </c>
      <c r="B213" s="21">
        <v>44736</v>
      </c>
      <c r="C213" s="31" t="s">
        <v>775</v>
      </c>
      <c r="H213" t="s">
        <v>776</v>
      </c>
      <c r="K213" s="24"/>
      <c r="L213" s="24"/>
      <c r="N213" s="39"/>
      <c r="O213" s="40">
        <f t="shared" si="16"/>
        <v>44737</v>
      </c>
      <c r="P213" s="41">
        <f t="shared" si="22"/>
        <v>44762</v>
      </c>
      <c r="Q213" s="11" t="s">
        <v>625</v>
      </c>
      <c r="S213" s="4">
        <v>5.5</v>
      </c>
    </row>
    <row r="214" spans="1:19">
      <c r="A214" t="s">
        <v>363</v>
      </c>
      <c r="B214" s="21">
        <v>44736</v>
      </c>
      <c r="C214" s="31" t="s">
        <v>775</v>
      </c>
      <c r="H214" t="s">
        <v>779</v>
      </c>
      <c r="K214" s="24"/>
      <c r="L214" s="24"/>
      <c r="N214" s="39"/>
      <c r="O214" s="40">
        <f t="shared" si="16"/>
        <v>44737</v>
      </c>
      <c r="P214" s="41">
        <f t="shared" si="22"/>
        <v>44762</v>
      </c>
      <c r="Q214" s="11" t="s">
        <v>631</v>
      </c>
      <c r="S214" s="4">
        <v>5.5</v>
      </c>
    </row>
    <row r="215" spans="1:19">
      <c r="A215" t="s">
        <v>364</v>
      </c>
      <c r="B215" s="21">
        <v>44736</v>
      </c>
      <c r="C215" s="31" t="s">
        <v>775</v>
      </c>
      <c r="K215" s="24"/>
      <c r="L215" s="24"/>
      <c r="N215" s="39"/>
      <c r="O215" s="40">
        <f t="shared" si="16"/>
        <v>44737</v>
      </c>
      <c r="P215" s="41">
        <f t="shared" si="22"/>
        <v>44762</v>
      </c>
      <c r="Q215" s="11" t="s">
        <v>631</v>
      </c>
      <c r="S215" s="4">
        <v>5.5</v>
      </c>
    </row>
    <row r="216" spans="1:19">
      <c r="A216" t="s">
        <v>365</v>
      </c>
      <c r="B216" s="21">
        <v>44736</v>
      </c>
      <c r="C216" s="31" t="s">
        <v>775</v>
      </c>
      <c r="D216" s="6">
        <v>4</v>
      </c>
      <c r="H216">
        <v>36</v>
      </c>
      <c r="I216">
        <v>41</v>
      </c>
      <c r="J216" s="7">
        <v>40</v>
      </c>
      <c r="K216" s="24">
        <v>21</v>
      </c>
      <c r="L216" s="24">
        <v>23</v>
      </c>
      <c r="M216" s="7">
        <v>22</v>
      </c>
      <c r="N216" s="39">
        <f t="shared" ref="N216:N233" si="24">(K216+L216+M216)/3</f>
        <v>22</v>
      </c>
      <c r="O216" s="40">
        <f t="shared" si="16"/>
        <v>44715</v>
      </c>
      <c r="P216" s="41">
        <f t="shared" si="22"/>
        <v>44740</v>
      </c>
      <c r="S216" s="4">
        <v>11</v>
      </c>
    </row>
    <row r="217" spans="1:19">
      <c r="A217" t="s">
        <v>366</v>
      </c>
      <c r="B217" s="21">
        <v>44736</v>
      </c>
      <c r="C217" s="31" t="s">
        <v>775</v>
      </c>
      <c r="D217" s="6">
        <v>3</v>
      </c>
      <c r="H217">
        <v>34</v>
      </c>
      <c r="I217">
        <v>39</v>
      </c>
      <c r="J217" s="7">
        <v>38</v>
      </c>
      <c r="K217" s="24">
        <v>20</v>
      </c>
      <c r="L217" s="24">
        <v>22</v>
      </c>
      <c r="M217" s="7">
        <v>22</v>
      </c>
      <c r="N217" s="39">
        <f t="shared" si="24"/>
        <v>21.3333333333333</v>
      </c>
      <c r="O217" s="40">
        <f t="shared" si="16"/>
        <v>44715.6666666667</v>
      </c>
      <c r="P217" s="41">
        <f t="shared" si="22"/>
        <v>44740.6666666667</v>
      </c>
      <c r="S217" s="4">
        <v>11</v>
      </c>
    </row>
    <row r="218" spans="1:19">
      <c r="A218" t="s">
        <v>367</v>
      </c>
      <c r="B218" s="21">
        <v>44736</v>
      </c>
      <c r="C218" s="31" t="s">
        <v>775</v>
      </c>
      <c r="D218" s="6">
        <v>4</v>
      </c>
      <c r="H218">
        <v>32</v>
      </c>
      <c r="I218">
        <v>30</v>
      </c>
      <c r="J218" s="7">
        <v>35</v>
      </c>
      <c r="K218" s="24">
        <v>19</v>
      </c>
      <c r="L218" s="24">
        <v>19</v>
      </c>
      <c r="M218" s="7">
        <v>21</v>
      </c>
      <c r="N218" s="39">
        <f t="shared" si="24"/>
        <v>19.6666666666667</v>
      </c>
      <c r="O218" s="40">
        <f t="shared" si="16"/>
        <v>44717.3333333333</v>
      </c>
      <c r="P218" s="41">
        <f t="shared" si="22"/>
        <v>44742.3333333333</v>
      </c>
      <c r="S218" s="4">
        <v>11</v>
      </c>
    </row>
    <row r="219" spans="1:19">
      <c r="A219" t="s">
        <v>368</v>
      </c>
      <c r="B219" s="21">
        <v>44736</v>
      </c>
      <c r="C219" s="31" t="s">
        <v>775</v>
      </c>
      <c r="D219" s="6">
        <v>2</v>
      </c>
      <c r="H219">
        <v>32</v>
      </c>
      <c r="I219">
        <v>33</v>
      </c>
      <c r="K219" s="24">
        <v>19</v>
      </c>
      <c r="L219" s="24">
        <v>20</v>
      </c>
      <c r="N219" s="39">
        <f>(K219+L219)/2</f>
        <v>19.5</v>
      </c>
      <c r="O219" s="40">
        <f t="shared" si="16"/>
        <v>44717.5</v>
      </c>
      <c r="P219" s="41">
        <f t="shared" si="22"/>
        <v>44742.5</v>
      </c>
      <c r="S219" s="4">
        <v>11</v>
      </c>
    </row>
    <row r="220" spans="1:19">
      <c r="A220" t="s">
        <v>369</v>
      </c>
      <c r="B220" s="21">
        <v>44736</v>
      </c>
      <c r="C220" s="31" t="s">
        <v>775</v>
      </c>
      <c r="K220" s="24"/>
      <c r="L220" s="24"/>
      <c r="N220" s="39"/>
      <c r="O220" s="40">
        <f t="shared" si="16"/>
        <v>44737</v>
      </c>
      <c r="P220" s="41">
        <f t="shared" si="22"/>
        <v>44762</v>
      </c>
      <c r="Q220" s="11" t="s">
        <v>624</v>
      </c>
      <c r="S220" s="4">
        <v>5.5</v>
      </c>
    </row>
    <row r="221" spans="1:19">
      <c r="A221" t="s">
        <v>370</v>
      </c>
      <c r="B221" s="21">
        <v>44736</v>
      </c>
      <c r="C221" s="31" t="s">
        <v>775</v>
      </c>
      <c r="D221" s="6">
        <v>4</v>
      </c>
      <c r="H221">
        <v>35</v>
      </c>
      <c r="I221">
        <v>39</v>
      </c>
      <c r="J221" s="7">
        <v>38</v>
      </c>
      <c r="K221" s="24">
        <v>21</v>
      </c>
      <c r="L221" s="24">
        <v>22</v>
      </c>
      <c r="M221" s="7">
        <v>22</v>
      </c>
      <c r="N221" s="39">
        <f t="shared" si="24"/>
        <v>21.6666666666667</v>
      </c>
      <c r="O221" s="40">
        <f t="shared" si="16"/>
        <v>44715.3333333333</v>
      </c>
      <c r="P221" s="41">
        <f t="shared" si="22"/>
        <v>44740.3333333333</v>
      </c>
      <c r="S221" s="4">
        <v>11</v>
      </c>
    </row>
    <row r="222" spans="1:19">
      <c r="A222" t="s">
        <v>372</v>
      </c>
      <c r="B222" s="21">
        <v>44736</v>
      </c>
      <c r="C222" s="31" t="s">
        <v>775</v>
      </c>
      <c r="K222" s="24"/>
      <c r="L222" s="24"/>
      <c r="N222" s="39"/>
      <c r="O222" s="40">
        <f t="shared" si="16"/>
        <v>44737</v>
      </c>
      <c r="P222" s="41">
        <f t="shared" si="22"/>
        <v>44762</v>
      </c>
      <c r="Q222" s="11" t="s">
        <v>649</v>
      </c>
      <c r="S222" s="4">
        <v>5.5</v>
      </c>
    </row>
    <row r="223" spans="1:19">
      <c r="A223" t="s">
        <v>374</v>
      </c>
      <c r="B223" s="21">
        <v>44736</v>
      </c>
      <c r="C223" s="31" t="s">
        <v>775</v>
      </c>
      <c r="K223" s="24"/>
      <c r="L223" s="24"/>
      <c r="N223" s="39"/>
      <c r="O223" s="40">
        <f t="shared" si="16"/>
        <v>44737</v>
      </c>
      <c r="P223" s="41">
        <f t="shared" si="22"/>
        <v>44762</v>
      </c>
      <c r="Q223" s="11" t="s">
        <v>625</v>
      </c>
      <c r="S223" s="4">
        <v>5.5</v>
      </c>
    </row>
    <row r="224" spans="1:19">
      <c r="A224" t="s">
        <v>375</v>
      </c>
      <c r="B224" s="21">
        <v>44736</v>
      </c>
      <c r="C224" s="31" t="s">
        <v>775</v>
      </c>
      <c r="K224" s="24"/>
      <c r="L224" s="24"/>
      <c r="N224" s="39"/>
      <c r="O224" s="40">
        <f t="shared" si="16"/>
        <v>44737</v>
      </c>
      <c r="P224" s="41">
        <f t="shared" si="22"/>
        <v>44762</v>
      </c>
      <c r="Q224" s="11" t="s">
        <v>625</v>
      </c>
      <c r="S224" s="4">
        <v>5.5</v>
      </c>
    </row>
    <row r="225" spans="1:19">
      <c r="A225" t="s">
        <v>376</v>
      </c>
      <c r="B225" s="21">
        <v>44736</v>
      </c>
      <c r="C225" s="31" t="s">
        <v>775</v>
      </c>
      <c r="H225" s="24"/>
      <c r="I225" s="24"/>
      <c r="K225" s="24"/>
      <c r="L225" s="24"/>
      <c r="N225" s="39"/>
      <c r="O225" s="40">
        <f t="shared" ref="O225:O293" si="25">B225-N225+1</f>
        <v>44737</v>
      </c>
      <c r="P225" s="41">
        <f t="shared" si="22"/>
        <v>44762</v>
      </c>
      <c r="Q225" s="48" t="s">
        <v>639</v>
      </c>
      <c r="S225" s="4">
        <v>5.5</v>
      </c>
    </row>
    <row r="226" spans="1:19">
      <c r="A226" t="s">
        <v>377</v>
      </c>
      <c r="B226" s="21">
        <v>44736</v>
      </c>
      <c r="C226" s="31" t="s">
        <v>775</v>
      </c>
      <c r="D226" s="6">
        <v>1</v>
      </c>
      <c r="E226">
        <v>45</v>
      </c>
      <c r="K226" s="24">
        <v>6</v>
      </c>
      <c r="L226" s="24"/>
      <c r="N226" s="39">
        <v>6</v>
      </c>
      <c r="O226" s="40">
        <f t="shared" si="25"/>
        <v>44731</v>
      </c>
      <c r="P226" s="41">
        <f t="shared" si="22"/>
        <v>44756</v>
      </c>
      <c r="S226" s="4">
        <v>11</v>
      </c>
    </row>
    <row r="227" spans="1:19">
      <c r="A227" t="s">
        <v>378</v>
      </c>
      <c r="B227" s="21">
        <v>44736</v>
      </c>
      <c r="C227" s="31" t="s">
        <v>775</v>
      </c>
      <c r="K227" s="24"/>
      <c r="L227" s="24"/>
      <c r="N227" s="39"/>
      <c r="O227" s="40">
        <f t="shared" si="25"/>
        <v>44737</v>
      </c>
      <c r="P227" s="41">
        <f t="shared" si="22"/>
        <v>44762</v>
      </c>
      <c r="Q227" s="11" t="s">
        <v>624</v>
      </c>
      <c r="S227" s="4">
        <v>5.5</v>
      </c>
    </row>
    <row r="228" spans="1:19">
      <c r="A228" t="s">
        <v>380</v>
      </c>
      <c r="B228" s="21">
        <v>44736</v>
      </c>
      <c r="C228" s="31" t="s">
        <v>775</v>
      </c>
      <c r="D228" s="6">
        <v>3</v>
      </c>
      <c r="H228">
        <v>40</v>
      </c>
      <c r="I228">
        <v>36</v>
      </c>
      <c r="J228" s="7">
        <v>40</v>
      </c>
      <c r="K228" s="24">
        <v>22</v>
      </c>
      <c r="L228" s="24">
        <v>21</v>
      </c>
      <c r="M228" s="7">
        <v>22</v>
      </c>
      <c r="N228" s="39">
        <f t="shared" si="24"/>
        <v>21.6666666666667</v>
      </c>
      <c r="O228" s="40">
        <f t="shared" si="25"/>
        <v>44715.3333333333</v>
      </c>
      <c r="P228" s="41">
        <f t="shared" si="22"/>
        <v>44740.3333333333</v>
      </c>
      <c r="S228" s="4">
        <v>11</v>
      </c>
    </row>
    <row r="229" spans="1:19">
      <c r="A229" t="s">
        <v>381</v>
      </c>
      <c r="B229" s="21">
        <v>44736</v>
      </c>
      <c r="C229" s="31" t="s">
        <v>775</v>
      </c>
      <c r="D229" s="6">
        <v>4</v>
      </c>
      <c r="H229">
        <v>42</v>
      </c>
      <c r="I229">
        <v>46</v>
      </c>
      <c r="J229" s="7">
        <v>43</v>
      </c>
      <c r="K229" s="24">
        <v>23</v>
      </c>
      <c r="L229" s="24">
        <v>23</v>
      </c>
      <c r="M229" s="7">
        <v>23</v>
      </c>
      <c r="N229" s="39">
        <f t="shared" si="24"/>
        <v>23</v>
      </c>
      <c r="O229" s="40">
        <f t="shared" si="25"/>
        <v>44714</v>
      </c>
      <c r="P229" s="41">
        <f t="shared" si="22"/>
        <v>44739</v>
      </c>
      <c r="S229" s="4">
        <v>11</v>
      </c>
    </row>
    <row r="230" spans="1:19">
      <c r="A230" t="s">
        <v>382</v>
      </c>
      <c r="B230" s="21">
        <v>44736</v>
      </c>
      <c r="C230" s="31" t="s">
        <v>775</v>
      </c>
      <c r="D230" s="6">
        <v>5</v>
      </c>
      <c r="H230">
        <v>36</v>
      </c>
      <c r="I230">
        <v>35</v>
      </c>
      <c r="J230" s="7">
        <v>34</v>
      </c>
      <c r="K230" s="24">
        <v>21</v>
      </c>
      <c r="L230" s="24">
        <v>21</v>
      </c>
      <c r="M230" s="7">
        <v>20</v>
      </c>
      <c r="N230" s="39">
        <f t="shared" si="24"/>
        <v>20.6666666666667</v>
      </c>
      <c r="O230" s="40">
        <f t="shared" si="25"/>
        <v>44716.3333333333</v>
      </c>
      <c r="P230" s="41">
        <f t="shared" si="22"/>
        <v>44741.3333333333</v>
      </c>
      <c r="S230" s="4">
        <v>11</v>
      </c>
    </row>
    <row r="231" spans="1:19">
      <c r="A231" t="s">
        <v>383</v>
      </c>
      <c r="B231" s="21">
        <v>44736</v>
      </c>
      <c r="C231" s="31" t="s">
        <v>775</v>
      </c>
      <c r="D231" s="6">
        <v>4</v>
      </c>
      <c r="H231">
        <v>30</v>
      </c>
      <c r="I231">
        <v>30</v>
      </c>
      <c r="J231" s="7">
        <v>33</v>
      </c>
      <c r="K231" s="24">
        <v>19</v>
      </c>
      <c r="L231" s="24">
        <v>19</v>
      </c>
      <c r="M231" s="7">
        <v>20</v>
      </c>
      <c r="N231" s="39">
        <f t="shared" si="24"/>
        <v>19.3333333333333</v>
      </c>
      <c r="O231" s="40">
        <f t="shared" si="25"/>
        <v>44717.6666666667</v>
      </c>
      <c r="P231" s="41">
        <f t="shared" si="22"/>
        <v>44742.6666666667</v>
      </c>
      <c r="S231" s="4">
        <v>11</v>
      </c>
    </row>
    <row r="232" s="3" customFormat="1" spans="1:19">
      <c r="A232" s="3" t="s">
        <v>627</v>
      </c>
      <c r="B232" s="26"/>
      <c r="C232" s="27"/>
      <c r="D232" s="28"/>
      <c r="G232" s="29"/>
      <c r="J232" s="29"/>
      <c r="K232" s="42"/>
      <c r="L232" s="42"/>
      <c r="M232" s="29"/>
      <c r="S232" s="3">
        <f>SUM(S207:S231)</f>
        <v>203.5</v>
      </c>
    </row>
    <row r="233" ht="28.8" spans="1:19">
      <c r="A233" t="s">
        <v>389</v>
      </c>
      <c r="B233" s="21">
        <v>44734</v>
      </c>
      <c r="C233" s="52" t="s">
        <v>780</v>
      </c>
      <c r="D233" s="6">
        <v>3</v>
      </c>
      <c r="E233">
        <v>90</v>
      </c>
      <c r="F233">
        <v>80</v>
      </c>
      <c r="G233" s="7">
        <v>45</v>
      </c>
      <c r="K233" s="24">
        <v>10</v>
      </c>
      <c r="L233" s="24">
        <v>9</v>
      </c>
      <c r="M233" s="7">
        <v>6</v>
      </c>
      <c r="N233" s="39">
        <f t="shared" si="24"/>
        <v>8.33333333333333</v>
      </c>
      <c r="O233" s="40">
        <f t="shared" si="25"/>
        <v>44726.6666666667</v>
      </c>
      <c r="P233" s="41">
        <f t="shared" si="22"/>
        <v>44751.6666666667</v>
      </c>
      <c r="S233" s="4">
        <f>B233-'[1]Мечение-1'!B223</f>
        <v>9</v>
      </c>
    </row>
    <row r="234" ht="28.8" spans="1:19">
      <c r="A234" t="s">
        <v>391</v>
      </c>
      <c r="B234" s="21">
        <v>44734</v>
      </c>
      <c r="C234" s="52" t="s">
        <v>780</v>
      </c>
      <c r="K234" s="24"/>
      <c r="L234" s="24"/>
      <c r="N234" s="39"/>
      <c r="O234" s="40">
        <f t="shared" si="25"/>
        <v>44735</v>
      </c>
      <c r="P234" s="41">
        <f t="shared" si="22"/>
        <v>44760</v>
      </c>
      <c r="Q234" s="11" t="s">
        <v>625</v>
      </c>
      <c r="S234" s="4">
        <v>4.5</v>
      </c>
    </row>
    <row r="235" ht="28.8" spans="1:19">
      <c r="A235" t="s">
        <v>392</v>
      </c>
      <c r="B235" s="21">
        <v>44734</v>
      </c>
      <c r="C235" s="52" t="s">
        <v>780</v>
      </c>
      <c r="K235" s="24"/>
      <c r="L235" s="24"/>
      <c r="N235" s="39"/>
      <c r="O235" s="40">
        <f t="shared" si="25"/>
        <v>44735</v>
      </c>
      <c r="P235" s="41">
        <f t="shared" si="22"/>
        <v>44760</v>
      </c>
      <c r="Q235" s="11" t="s">
        <v>631</v>
      </c>
      <c r="S235" s="4">
        <v>4.5</v>
      </c>
    </row>
    <row r="236" ht="28.8" spans="1:19">
      <c r="A236" t="s">
        <v>393</v>
      </c>
      <c r="B236" s="21">
        <v>44734</v>
      </c>
      <c r="C236" s="52" t="s">
        <v>780</v>
      </c>
      <c r="D236" s="6">
        <v>4</v>
      </c>
      <c r="E236">
        <v>90</v>
      </c>
      <c r="F236">
        <v>45</v>
      </c>
      <c r="K236" s="24">
        <v>10</v>
      </c>
      <c r="L236" s="24">
        <v>6</v>
      </c>
      <c r="N236" s="39">
        <f>(K236+L236)/2</f>
        <v>8</v>
      </c>
      <c r="O236" s="40">
        <f t="shared" si="25"/>
        <v>44727</v>
      </c>
      <c r="P236" s="41">
        <f t="shared" si="22"/>
        <v>44752</v>
      </c>
      <c r="S236" s="4">
        <v>9</v>
      </c>
    </row>
    <row r="237" ht="28.8" spans="1:19">
      <c r="A237" t="s">
        <v>394</v>
      </c>
      <c r="B237" s="21">
        <v>44734</v>
      </c>
      <c r="C237" s="52" t="s">
        <v>780</v>
      </c>
      <c r="D237" s="6">
        <v>2</v>
      </c>
      <c r="E237">
        <v>80</v>
      </c>
      <c r="H237">
        <v>18</v>
      </c>
      <c r="K237" s="24">
        <v>9</v>
      </c>
      <c r="L237" s="24">
        <v>14</v>
      </c>
      <c r="N237" s="39">
        <f>(K237+L237)/2</f>
        <v>11.5</v>
      </c>
      <c r="O237" s="40">
        <f t="shared" si="25"/>
        <v>44723.5</v>
      </c>
      <c r="P237" s="41">
        <f t="shared" si="22"/>
        <v>44748.5</v>
      </c>
      <c r="S237" s="4">
        <v>9</v>
      </c>
    </row>
    <row r="238" ht="28.8" spans="1:19">
      <c r="A238" t="s">
        <v>395</v>
      </c>
      <c r="B238" s="21">
        <v>44734</v>
      </c>
      <c r="C238" s="52" t="s">
        <v>780</v>
      </c>
      <c r="K238" s="24"/>
      <c r="L238" s="24"/>
      <c r="N238" s="39"/>
      <c r="O238" s="40">
        <f t="shared" si="25"/>
        <v>44735</v>
      </c>
      <c r="P238" s="41">
        <f t="shared" si="22"/>
        <v>44760</v>
      </c>
      <c r="Q238" s="11" t="s">
        <v>633</v>
      </c>
      <c r="S238" s="4">
        <v>4.5</v>
      </c>
    </row>
    <row r="239" ht="28.8" spans="1:19">
      <c r="A239" t="s">
        <v>396</v>
      </c>
      <c r="B239" s="21">
        <v>44734</v>
      </c>
      <c r="C239" s="52" t="s">
        <v>780</v>
      </c>
      <c r="K239" s="24"/>
      <c r="L239" s="24"/>
      <c r="N239" s="39"/>
      <c r="O239" s="40">
        <f t="shared" si="25"/>
        <v>44735</v>
      </c>
      <c r="P239" s="41">
        <f t="shared" si="22"/>
        <v>44760</v>
      </c>
      <c r="Q239" s="11" t="s">
        <v>633</v>
      </c>
      <c r="S239" s="4">
        <v>4.5</v>
      </c>
    </row>
    <row r="240" ht="28.8" spans="1:19">
      <c r="A240" t="s">
        <v>398</v>
      </c>
      <c r="B240" s="21">
        <v>44734</v>
      </c>
      <c r="C240" s="52" t="s">
        <v>780</v>
      </c>
      <c r="D240" s="6">
        <v>5</v>
      </c>
      <c r="H240">
        <v>19</v>
      </c>
      <c r="I240">
        <v>16</v>
      </c>
      <c r="K240" s="24">
        <v>14</v>
      </c>
      <c r="L240" s="24">
        <v>13</v>
      </c>
      <c r="N240" s="39">
        <f>(K240+L240)/2</f>
        <v>13.5</v>
      </c>
      <c r="O240" s="40">
        <f t="shared" si="25"/>
        <v>44721.5</v>
      </c>
      <c r="P240" s="41">
        <f t="shared" si="22"/>
        <v>44746.5</v>
      </c>
      <c r="S240" s="4">
        <v>9</v>
      </c>
    </row>
    <row r="241" ht="28.8" spans="1:19">
      <c r="A241" t="s">
        <v>400</v>
      </c>
      <c r="B241" s="21">
        <v>44734</v>
      </c>
      <c r="C241" s="52" t="s">
        <v>780</v>
      </c>
      <c r="K241" s="24"/>
      <c r="L241" s="24"/>
      <c r="N241" s="39"/>
      <c r="O241" s="40">
        <f t="shared" si="25"/>
        <v>44735</v>
      </c>
      <c r="P241" s="41">
        <f t="shared" si="22"/>
        <v>44760</v>
      </c>
      <c r="Q241" s="11" t="s">
        <v>625</v>
      </c>
      <c r="S241" s="4">
        <v>4.5</v>
      </c>
    </row>
    <row r="242" ht="28.8" spans="1:19">
      <c r="A242" t="s">
        <v>401</v>
      </c>
      <c r="B242" s="21">
        <v>44734</v>
      </c>
      <c r="C242" s="52" t="s">
        <v>780</v>
      </c>
      <c r="K242" s="24"/>
      <c r="L242" s="24"/>
      <c r="N242" s="39"/>
      <c r="O242" s="40">
        <f t="shared" si="25"/>
        <v>44735</v>
      </c>
      <c r="P242" s="41">
        <f t="shared" si="22"/>
        <v>44760</v>
      </c>
      <c r="Q242" s="11" t="s">
        <v>625</v>
      </c>
      <c r="S242" s="4">
        <v>4.5</v>
      </c>
    </row>
    <row r="243" ht="28.8" spans="1:19">
      <c r="A243" t="s">
        <v>402</v>
      </c>
      <c r="B243" s="21">
        <v>44734</v>
      </c>
      <c r="C243" s="52" t="s">
        <v>780</v>
      </c>
      <c r="D243" s="6">
        <v>4</v>
      </c>
      <c r="H243">
        <v>34</v>
      </c>
      <c r="I243">
        <v>39</v>
      </c>
      <c r="J243" s="7">
        <v>35</v>
      </c>
      <c r="K243" s="24">
        <v>20</v>
      </c>
      <c r="L243" s="24">
        <v>22</v>
      </c>
      <c r="M243" s="7">
        <v>21</v>
      </c>
      <c r="N243" s="39">
        <f t="shared" ref="N243" si="26">(K243+L243+M243)/3</f>
        <v>21</v>
      </c>
      <c r="O243" s="40">
        <f t="shared" si="25"/>
        <v>44714</v>
      </c>
      <c r="P243" s="41">
        <f t="shared" si="22"/>
        <v>44739</v>
      </c>
      <c r="S243" s="4">
        <v>9</v>
      </c>
    </row>
    <row r="244" ht="28.8" spans="1:19">
      <c r="A244" t="s">
        <v>403</v>
      </c>
      <c r="B244" s="21">
        <v>44734</v>
      </c>
      <c r="C244" s="52" t="s">
        <v>780</v>
      </c>
      <c r="K244" s="24"/>
      <c r="L244" s="24"/>
      <c r="N244" s="39"/>
      <c r="O244" s="40">
        <f t="shared" si="25"/>
        <v>44735</v>
      </c>
      <c r="P244" s="41">
        <f t="shared" si="22"/>
        <v>44760</v>
      </c>
      <c r="Q244" s="11" t="s">
        <v>624</v>
      </c>
      <c r="S244" s="4">
        <v>4.5</v>
      </c>
    </row>
    <row r="245" ht="28.8" spans="1:19">
      <c r="A245" t="s">
        <v>404</v>
      </c>
      <c r="B245" s="21">
        <v>44734</v>
      </c>
      <c r="C245" s="52" t="s">
        <v>780</v>
      </c>
      <c r="K245" s="24"/>
      <c r="L245" s="24"/>
      <c r="N245" s="39"/>
      <c r="O245" s="40">
        <f t="shared" si="25"/>
        <v>44735</v>
      </c>
      <c r="P245" s="41">
        <f t="shared" si="22"/>
        <v>44760</v>
      </c>
      <c r="Q245" s="11" t="s">
        <v>624</v>
      </c>
      <c r="S245" s="4">
        <v>4.5</v>
      </c>
    </row>
    <row r="246" ht="28.8" spans="1:19">
      <c r="A246" t="s">
        <v>405</v>
      </c>
      <c r="B246" s="21">
        <v>44734</v>
      </c>
      <c r="C246" s="52" t="s">
        <v>780</v>
      </c>
      <c r="D246" s="6">
        <v>5</v>
      </c>
      <c r="H246">
        <v>41</v>
      </c>
      <c r="I246">
        <v>35</v>
      </c>
      <c r="J246" s="7">
        <v>41</v>
      </c>
      <c r="K246" s="24">
        <v>23</v>
      </c>
      <c r="L246" s="24">
        <v>21</v>
      </c>
      <c r="M246" s="7">
        <v>23</v>
      </c>
      <c r="N246" s="39">
        <f t="shared" ref="N246:N248" si="27">(K246+L246+M246)/3</f>
        <v>22.3333333333333</v>
      </c>
      <c r="O246" s="40">
        <f t="shared" si="25"/>
        <v>44712.6666666667</v>
      </c>
      <c r="P246" s="41">
        <f t="shared" si="22"/>
        <v>44737.6666666667</v>
      </c>
      <c r="S246" s="4">
        <v>9</v>
      </c>
    </row>
    <row r="247" ht="28.8" spans="1:19">
      <c r="A247" t="s">
        <v>407</v>
      </c>
      <c r="B247" s="21">
        <v>44734</v>
      </c>
      <c r="C247" s="52" t="s">
        <v>780</v>
      </c>
      <c r="K247" s="24"/>
      <c r="L247" s="24"/>
      <c r="N247" s="39"/>
      <c r="O247" s="40">
        <f t="shared" si="25"/>
        <v>44735</v>
      </c>
      <c r="P247" s="41">
        <f t="shared" si="22"/>
        <v>44760</v>
      </c>
      <c r="Q247" s="48" t="s">
        <v>639</v>
      </c>
      <c r="S247" s="4">
        <v>4.5</v>
      </c>
    </row>
    <row r="248" ht="28.8" spans="1:19">
      <c r="A248" t="s">
        <v>408</v>
      </c>
      <c r="B248" s="21">
        <v>44734</v>
      </c>
      <c r="C248" s="52" t="s">
        <v>780</v>
      </c>
      <c r="D248" s="6">
        <v>5</v>
      </c>
      <c r="H248">
        <v>32</v>
      </c>
      <c r="I248">
        <v>30</v>
      </c>
      <c r="J248" s="7">
        <v>36</v>
      </c>
      <c r="K248" s="24">
        <v>19</v>
      </c>
      <c r="L248" s="24">
        <v>19</v>
      </c>
      <c r="M248" s="7">
        <v>21</v>
      </c>
      <c r="N248" s="39">
        <f t="shared" si="27"/>
        <v>19.6666666666667</v>
      </c>
      <c r="O248" s="40">
        <f t="shared" si="25"/>
        <v>44715.3333333333</v>
      </c>
      <c r="P248" s="41">
        <f t="shared" si="22"/>
        <v>44740.3333333333</v>
      </c>
      <c r="S248" s="4">
        <v>9</v>
      </c>
    </row>
    <row r="249" ht="28.8" spans="1:19">
      <c r="A249" t="s">
        <v>410</v>
      </c>
      <c r="B249" s="21">
        <v>44734</v>
      </c>
      <c r="C249" s="52" t="s">
        <v>780</v>
      </c>
      <c r="K249" s="24"/>
      <c r="L249" s="24"/>
      <c r="N249" s="39"/>
      <c r="O249" s="40">
        <f t="shared" si="25"/>
        <v>44735</v>
      </c>
      <c r="P249" s="41">
        <f t="shared" si="22"/>
        <v>44760</v>
      </c>
      <c r="Q249" s="11" t="s">
        <v>624</v>
      </c>
      <c r="S249" s="4">
        <v>4.5</v>
      </c>
    </row>
    <row r="250" ht="28.8" spans="1:19">
      <c r="A250" t="s">
        <v>411</v>
      </c>
      <c r="B250" s="21">
        <v>44734</v>
      </c>
      <c r="C250" s="52" t="s">
        <v>780</v>
      </c>
      <c r="D250" s="6">
        <v>5</v>
      </c>
      <c r="H250" t="s">
        <v>30</v>
      </c>
      <c r="K250" s="24"/>
      <c r="L250" s="24"/>
      <c r="M250" s="7">
        <v>25</v>
      </c>
      <c r="N250" s="39">
        <v>25</v>
      </c>
      <c r="O250" s="40">
        <f t="shared" si="25"/>
        <v>44710</v>
      </c>
      <c r="P250" s="41">
        <f t="shared" si="22"/>
        <v>44735</v>
      </c>
      <c r="S250" s="4">
        <v>9</v>
      </c>
    </row>
    <row r="251" ht="28.8" spans="1:19">
      <c r="A251" t="s">
        <v>412</v>
      </c>
      <c r="B251" s="21">
        <v>44734</v>
      </c>
      <c r="C251" s="52" t="s">
        <v>780</v>
      </c>
      <c r="K251" s="24"/>
      <c r="L251" s="24"/>
      <c r="N251" s="39"/>
      <c r="O251" s="40">
        <f t="shared" si="25"/>
        <v>44735</v>
      </c>
      <c r="P251" s="41">
        <f t="shared" si="22"/>
        <v>44760</v>
      </c>
      <c r="Q251" s="11" t="s">
        <v>624</v>
      </c>
      <c r="S251" s="4">
        <v>4.5</v>
      </c>
    </row>
    <row r="252" ht="28.8" spans="1:19">
      <c r="A252" t="s">
        <v>414</v>
      </c>
      <c r="B252" s="21">
        <v>44734</v>
      </c>
      <c r="C252" s="52" t="s">
        <v>780</v>
      </c>
      <c r="K252" s="24"/>
      <c r="L252" s="24"/>
      <c r="N252" s="39"/>
      <c r="O252" s="40">
        <f t="shared" si="25"/>
        <v>44735</v>
      </c>
      <c r="P252" s="41">
        <f t="shared" si="22"/>
        <v>44760</v>
      </c>
      <c r="Q252" s="11" t="s">
        <v>624</v>
      </c>
      <c r="S252" s="4">
        <v>4.5</v>
      </c>
    </row>
    <row r="253" ht="28.8" spans="1:19">
      <c r="A253" t="s">
        <v>415</v>
      </c>
      <c r="B253" s="21">
        <v>44734</v>
      </c>
      <c r="C253" s="52" t="s">
        <v>780</v>
      </c>
      <c r="K253" s="24"/>
      <c r="L253" s="24"/>
      <c r="N253" s="39"/>
      <c r="O253" s="40">
        <f t="shared" si="25"/>
        <v>44735</v>
      </c>
      <c r="P253" s="41">
        <f t="shared" si="22"/>
        <v>44760</v>
      </c>
      <c r="Q253" s="11" t="s">
        <v>624</v>
      </c>
      <c r="S253" s="4">
        <v>4.5</v>
      </c>
    </row>
    <row r="254" ht="28.8" spans="1:19">
      <c r="A254" t="s">
        <v>417</v>
      </c>
      <c r="B254" s="21">
        <v>44734</v>
      </c>
      <c r="C254" s="52" t="s">
        <v>780</v>
      </c>
      <c r="D254" s="6">
        <v>4</v>
      </c>
      <c r="H254">
        <v>31</v>
      </c>
      <c r="I254">
        <v>33</v>
      </c>
      <c r="J254" s="7">
        <v>36</v>
      </c>
      <c r="K254" s="24">
        <v>19</v>
      </c>
      <c r="L254" s="24">
        <v>20</v>
      </c>
      <c r="M254" s="7">
        <v>21</v>
      </c>
      <c r="N254" s="39">
        <f>(K254+L254+M254)/3</f>
        <v>20</v>
      </c>
      <c r="O254" s="40">
        <f t="shared" si="25"/>
        <v>44715</v>
      </c>
      <c r="P254" s="41">
        <f t="shared" si="22"/>
        <v>44740</v>
      </c>
      <c r="S254" s="4">
        <v>9</v>
      </c>
    </row>
    <row r="255" ht="28.8" spans="1:19">
      <c r="A255" t="s">
        <v>418</v>
      </c>
      <c r="B255" s="21">
        <v>44734</v>
      </c>
      <c r="C255" s="52" t="s">
        <v>780</v>
      </c>
      <c r="K255" s="24"/>
      <c r="L255" s="24"/>
      <c r="N255" s="39"/>
      <c r="O255" s="40">
        <f t="shared" si="25"/>
        <v>44735</v>
      </c>
      <c r="P255" s="41">
        <f t="shared" si="22"/>
        <v>44760</v>
      </c>
      <c r="Q255" s="11" t="s">
        <v>625</v>
      </c>
      <c r="S255" s="4">
        <v>4.5</v>
      </c>
    </row>
    <row r="256" ht="28.8" spans="1:19">
      <c r="A256" t="s">
        <v>419</v>
      </c>
      <c r="B256" s="21">
        <v>44734</v>
      </c>
      <c r="C256" s="52" t="s">
        <v>780</v>
      </c>
      <c r="K256" s="24"/>
      <c r="L256" s="24"/>
      <c r="N256" s="39"/>
      <c r="O256" s="40">
        <f t="shared" si="25"/>
        <v>44735</v>
      </c>
      <c r="P256" s="41">
        <f t="shared" si="22"/>
        <v>44760</v>
      </c>
      <c r="Q256" s="11" t="s">
        <v>624</v>
      </c>
      <c r="S256" s="4">
        <v>4.5</v>
      </c>
    </row>
    <row r="257" ht="28.8" spans="1:19">
      <c r="A257" t="s">
        <v>421</v>
      </c>
      <c r="B257" s="21">
        <v>44734</v>
      </c>
      <c r="C257" s="52" t="s">
        <v>780</v>
      </c>
      <c r="D257" s="6">
        <v>4</v>
      </c>
      <c r="H257">
        <v>25</v>
      </c>
      <c r="I257">
        <v>21</v>
      </c>
      <c r="J257" s="7">
        <v>24</v>
      </c>
      <c r="K257" s="24">
        <v>16</v>
      </c>
      <c r="L257" s="24">
        <v>15</v>
      </c>
      <c r="M257" s="7">
        <v>16</v>
      </c>
      <c r="N257" s="39">
        <f>(K257+L257+M257)/3</f>
        <v>15.6666666666667</v>
      </c>
      <c r="O257" s="40">
        <f t="shared" si="25"/>
        <v>44719.3333333333</v>
      </c>
      <c r="P257" s="41">
        <f t="shared" si="22"/>
        <v>44744.3333333333</v>
      </c>
      <c r="S257" s="4">
        <v>9</v>
      </c>
    </row>
    <row r="258" ht="28.8" spans="1:19">
      <c r="A258" t="s">
        <v>422</v>
      </c>
      <c r="B258" s="21">
        <v>44734</v>
      </c>
      <c r="C258" s="52" t="s">
        <v>780</v>
      </c>
      <c r="K258" s="24"/>
      <c r="L258" s="24"/>
      <c r="N258" s="39"/>
      <c r="O258" s="40">
        <f t="shared" si="25"/>
        <v>44735</v>
      </c>
      <c r="P258" s="41">
        <f t="shared" si="22"/>
        <v>44760</v>
      </c>
      <c r="Q258" s="11" t="s">
        <v>631</v>
      </c>
      <c r="S258" s="4">
        <v>4.5</v>
      </c>
    </row>
    <row r="259" ht="28.8" spans="1:19">
      <c r="A259" t="s">
        <v>423</v>
      </c>
      <c r="B259" s="21">
        <v>44734</v>
      </c>
      <c r="C259" s="52" t="s">
        <v>780</v>
      </c>
      <c r="D259" s="6">
        <v>5</v>
      </c>
      <c r="E259">
        <v>90</v>
      </c>
      <c r="F259">
        <v>90</v>
      </c>
      <c r="G259" s="7">
        <v>75</v>
      </c>
      <c r="K259" s="24">
        <v>10</v>
      </c>
      <c r="L259" s="24">
        <v>10</v>
      </c>
      <c r="M259" s="7">
        <v>8</v>
      </c>
      <c r="N259" s="39">
        <f t="shared" ref="N259" si="28">(K259+L259+M259)/3</f>
        <v>9.33333333333333</v>
      </c>
      <c r="O259" s="40">
        <f t="shared" si="25"/>
        <v>44725.6666666667</v>
      </c>
      <c r="P259" s="41">
        <f t="shared" si="22"/>
        <v>44750.6666666667</v>
      </c>
      <c r="S259" s="4">
        <v>9</v>
      </c>
    </row>
    <row r="260" ht="28.8" spans="1:19">
      <c r="A260" t="s">
        <v>424</v>
      </c>
      <c r="B260" s="21">
        <v>44734</v>
      </c>
      <c r="C260" s="52" t="s">
        <v>780</v>
      </c>
      <c r="K260" s="24"/>
      <c r="L260" s="24"/>
      <c r="N260" s="39"/>
      <c r="O260" s="40">
        <f t="shared" si="25"/>
        <v>44735</v>
      </c>
      <c r="P260" s="41">
        <f t="shared" si="22"/>
        <v>44760</v>
      </c>
      <c r="Q260" s="11" t="s">
        <v>624</v>
      </c>
      <c r="S260" s="4">
        <v>4.5</v>
      </c>
    </row>
    <row r="261" ht="28.8" spans="1:19">
      <c r="A261" t="s">
        <v>425</v>
      </c>
      <c r="B261" s="21">
        <v>44734</v>
      </c>
      <c r="C261" s="52" t="s">
        <v>780</v>
      </c>
      <c r="K261" s="24"/>
      <c r="L261" s="24"/>
      <c r="N261" s="39"/>
      <c r="O261" s="40">
        <f t="shared" si="25"/>
        <v>44735</v>
      </c>
      <c r="P261" s="41">
        <f t="shared" si="22"/>
        <v>44760</v>
      </c>
      <c r="Q261" s="11" t="s">
        <v>625</v>
      </c>
      <c r="S261" s="4">
        <v>4.5</v>
      </c>
    </row>
    <row r="262" ht="28.8" spans="1:19">
      <c r="A262" t="s">
        <v>427</v>
      </c>
      <c r="B262" s="21">
        <v>44734</v>
      </c>
      <c r="C262" s="52" t="s">
        <v>780</v>
      </c>
      <c r="K262" s="24"/>
      <c r="L262" s="24"/>
      <c r="N262" s="39"/>
      <c r="O262" s="40">
        <f t="shared" si="25"/>
        <v>44735</v>
      </c>
      <c r="P262" s="41">
        <f t="shared" si="22"/>
        <v>44760</v>
      </c>
      <c r="Q262" s="11" t="s">
        <v>624</v>
      </c>
      <c r="S262" s="4">
        <v>4.5</v>
      </c>
    </row>
    <row r="263" ht="28.8" spans="1:19">
      <c r="A263" t="s">
        <v>428</v>
      </c>
      <c r="B263" s="21">
        <v>44734</v>
      </c>
      <c r="C263" s="52" t="s">
        <v>780</v>
      </c>
      <c r="D263" s="6">
        <v>4</v>
      </c>
      <c r="H263">
        <v>34</v>
      </c>
      <c r="I263">
        <v>31</v>
      </c>
      <c r="J263" s="7">
        <v>29</v>
      </c>
      <c r="K263" s="24">
        <v>20</v>
      </c>
      <c r="L263" s="24">
        <v>19</v>
      </c>
      <c r="M263" s="7">
        <v>18</v>
      </c>
      <c r="N263" s="39">
        <f t="shared" ref="N263:N265" si="29">(K263+L263+M263)/3</f>
        <v>19</v>
      </c>
      <c r="O263" s="40">
        <f t="shared" si="25"/>
        <v>44716</v>
      </c>
      <c r="P263" s="41">
        <f t="shared" si="22"/>
        <v>44741</v>
      </c>
      <c r="S263" s="4">
        <v>9</v>
      </c>
    </row>
    <row r="264" ht="28.8" spans="1:19">
      <c r="A264" t="s">
        <v>781</v>
      </c>
      <c r="B264" s="21">
        <v>44734</v>
      </c>
      <c r="C264" s="52" t="s">
        <v>780</v>
      </c>
      <c r="D264" s="6">
        <v>4</v>
      </c>
      <c r="E264">
        <v>90</v>
      </c>
      <c r="F264">
        <v>90</v>
      </c>
      <c r="G264" s="7" t="s">
        <v>42</v>
      </c>
      <c r="K264" s="24">
        <v>10</v>
      </c>
      <c r="L264" s="24">
        <v>10</v>
      </c>
      <c r="M264" s="7">
        <v>11</v>
      </c>
      <c r="N264" s="39">
        <f t="shared" si="29"/>
        <v>10.3333333333333</v>
      </c>
      <c r="O264" s="40">
        <f t="shared" si="25"/>
        <v>44724.6666666667</v>
      </c>
      <c r="P264" s="41">
        <f t="shared" si="22"/>
        <v>44749.6666666667</v>
      </c>
      <c r="S264" s="4">
        <v>9</v>
      </c>
    </row>
    <row r="265" ht="28.8" spans="1:19">
      <c r="A265" t="s">
        <v>782</v>
      </c>
      <c r="B265" s="21">
        <v>44734</v>
      </c>
      <c r="C265" s="52" t="s">
        <v>780</v>
      </c>
      <c r="D265" s="6">
        <v>4</v>
      </c>
      <c r="G265" s="7">
        <v>90</v>
      </c>
      <c r="H265">
        <v>24</v>
      </c>
      <c r="I265">
        <v>28</v>
      </c>
      <c r="K265" s="24">
        <v>10</v>
      </c>
      <c r="L265" s="24">
        <v>16</v>
      </c>
      <c r="M265" s="7">
        <v>18</v>
      </c>
      <c r="N265" s="39">
        <f t="shared" si="29"/>
        <v>14.6666666666667</v>
      </c>
      <c r="O265" s="40">
        <f t="shared" si="25"/>
        <v>44720.3333333333</v>
      </c>
      <c r="P265" s="41">
        <f t="shared" si="22"/>
        <v>44745.3333333333</v>
      </c>
      <c r="S265" s="4">
        <v>9</v>
      </c>
    </row>
    <row r="266" ht="28.8" spans="1:19">
      <c r="A266" t="s">
        <v>783</v>
      </c>
      <c r="B266" s="21">
        <v>44734</v>
      </c>
      <c r="C266" s="52" t="s">
        <v>780</v>
      </c>
      <c r="K266" s="24"/>
      <c r="L266" s="24"/>
      <c r="N266" s="39"/>
      <c r="O266" s="40">
        <f t="shared" si="25"/>
        <v>44735</v>
      </c>
      <c r="P266" s="41">
        <f t="shared" si="22"/>
        <v>44760</v>
      </c>
      <c r="Q266" s="11" t="s">
        <v>631</v>
      </c>
      <c r="S266" s="4">
        <v>4.5</v>
      </c>
    </row>
    <row r="267" ht="28.8" spans="1:19">
      <c r="A267" t="s">
        <v>784</v>
      </c>
      <c r="B267" s="21">
        <v>44734</v>
      </c>
      <c r="C267" s="52" t="s">
        <v>780</v>
      </c>
      <c r="H267" t="s">
        <v>785</v>
      </c>
      <c r="K267" s="24"/>
      <c r="L267" s="24"/>
      <c r="M267" s="7">
        <v>26</v>
      </c>
      <c r="N267" s="39">
        <v>26</v>
      </c>
      <c r="O267" s="40">
        <f t="shared" si="25"/>
        <v>44709</v>
      </c>
      <c r="P267" s="41">
        <f t="shared" si="22"/>
        <v>44734</v>
      </c>
      <c r="S267" s="4">
        <v>9</v>
      </c>
    </row>
    <row r="268" s="5" customFormat="1" ht="28.8" spans="1:19">
      <c r="A268" s="5" t="s">
        <v>786</v>
      </c>
      <c r="B268" s="57">
        <v>44734</v>
      </c>
      <c r="C268" s="58" t="s">
        <v>780</v>
      </c>
      <c r="D268" s="56"/>
      <c r="E268" s="5" t="s">
        <v>406</v>
      </c>
      <c r="G268" s="59"/>
      <c r="J268" s="59"/>
      <c r="K268" s="60"/>
      <c r="L268" s="60"/>
      <c r="M268" s="59"/>
      <c r="N268" s="61"/>
      <c r="O268" s="62"/>
      <c r="P268" s="57"/>
      <c r="S268" s="5">
        <v>0</v>
      </c>
    </row>
    <row r="269" ht="28.8" spans="1:19">
      <c r="A269" t="s">
        <v>787</v>
      </c>
      <c r="B269" s="21">
        <v>44734</v>
      </c>
      <c r="C269" s="52" t="s">
        <v>780</v>
      </c>
      <c r="K269" s="24"/>
      <c r="L269" s="24"/>
      <c r="N269" s="39"/>
      <c r="O269" s="40">
        <f t="shared" si="25"/>
        <v>44735</v>
      </c>
      <c r="P269" s="41">
        <f t="shared" si="22"/>
        <v>44760</v>
      </c>
      <c r="Q269" s="5" t="s">
        <v>658</v>
      </c>
      <c r="S269" s="4">
        <v>0</v>
      </c>
    </row>
    <row r="270" ht="28.8" spans="1:19">
      <c r="A270" t="s">
        <v>788</v>
      </c>
      <c r="B270" s="21">
        <v>44734</v>
      </c>
      <c r="C270" s="52" t="s">
        <v>780</v>
      </c>
      <c r="K270" s="24"/>
      <c r="L270" s="24"/>
      <c r="N270" s="39"/>
      <c r="O270" s="40">
        <f t="shared" si="25"/>
        <v>44735</v>
      </c>
      <c r="P270" s="41">
        <f t="shared" si="22"/>
        <v>44760</v>
      </c>
      <c r="Q270" s="5" t="s">
        <v>658</v>
      </c>
      <c r="S270" s="4">
        <v>0</v>
      </c>
    </row>
    <row r="271" s="3" customFormat="1" spans="1:19">
      <c r="A271" s="3" t="s">
        <v>627</v>
      </c>
      <c r="B271" s="26"/>
      <c r="C271" s="27"/>
      <c r="D271" s="28"/>
      <c r="G271" s="29"/>
      <c r="J271" s="29"/>
      <c r="K271" s="42"/>
      <c r="L271" s="42"/>
      <c r="M271" s="29"/>
      <c r="S271" s="3">
        <f>SUM(S233:S270)</f>
        <v>225</v>
      </c>
    </row>
    <row r="272" spans="1:19">
      <c r="A272" t="s">
        <v>430</v>
      </c>
      <c r="B272" s="21">
        <v>44733</v>
      </c>
      <c r="C272" s="31" t="s">
        <v>789</v>
      </c>
      <c r="D272" s="6" t="s">
        <v>790</v>
      </c>
      <c r="K272" s="24"/>
      <c r="L272" s="24"/>
      <c r="N272" s="39"/>
      <c r="O272" s="40">
        <f t="shared" si="25"/>
        <v>44734</v>
      </c>
      <c r="P272" s="41">
        <f t="shared" si="22"/>
        <v>44759</v>
      </c>
      <c r="Q272" s="5" t="s">
        <v>658</v>
      </c>
      <c r="S272" s="4">
        <v>0</v>
      </c>
    </row>
    <row r="273" spans="1:19">
      <c r="A273" t="s">
        <v>432</v>
      </c>
      <c r="B273" s="21">
        <v>44733</v>
      </c>
      <c r="C273" s="31" t="s">
        <v>789</v>
      </c>
      <c r="K273" s="24"/>
      <c r="L273" s="24"/>
      <c r="N273" s="39"/>
      <c r="O273" s="40">
        <f t="shared" si="25"/>
        <v>44734</v>
      </c>
      <c r="P273" s="41">
        <f t="shared" si="22"/>
        <v>44759</v>
      </c>
      <c r="Q273" s="11" t="s">
        <v>631</v>
      </c>
      <c r="S273" s="4">
        <v>5</v>
      </c>
    </row>
    <row r="274" spans="1:19">
      <c r="A274" t="s">
        <v>433</v>
      </c>
      <c r="B274" s="21">
        <v>44733</v>
      </c>
      <c r="C274" s="31" t="s">
        <v>789</v>
      </c>
      <c r="K274" s="24"/>
      <c r="L274" s="24"/>
      <c r="N274" s="39"/>
      <c r="O274" s="40">
        <f t="shared" si="25"/>
        <v>44734</v>
      </c>
      <c r="P274" s="41">
        <f t="shared" si="22"/>
        <v>44759</v>
      </c>
      <c r="Q274" s="11" t="s">
        <v>631</v>
      </c>
      <c r="S274" s="4">
        <v>5</v>
      </c>
    </row>
    <row r="275" spans="1:19">
      <c r="A275" t="s">
        <v>435</v>
      </c>
      <c r="B275" s="21">
        <v>44733</v>
      </c>
      <c r="C275" s="31" t="s">
        <v>789</v>
      </c>
      <c r="D275" s="6">
        <v>4</v>
      </c>
      <c r="H275">
        <v>40</v>
      </c>
      <c r="I275">
        <v>42</v>
      </c>
      <c r="J275" s="7">
        <v>42</v>
      </c>
      <c r="K275" s="24">
        <v>22</v>
      </c>
      <c r="L275" s="24">
        <v>23</v>
      </c>
      <c r="M275" s="7">
        <v>23</v>
      </c>
      <c r="N275" s="39">
        <f t="shared" ref="N275:N279" si="30">(K275+L275+M275)/3</f>
        <v>22.6666666666667</v>
      </c>
      <c r="O275" s="40">
        <f t="shared" si="25"/>
        <v>44711.3333333333</v>
      </c>
      <c r="P275" s="41">
        <f t="shared" si="22"/>
        <v>44736.3333333333</v>
      </c>
      <c r="S275" s="4">
        <v>10</v>
      </c>
    </row>
    <row r="276" spans="1:19">
      <c r="A276" t="s">
        <v>436</v>
      </c>
      <c r="B276" s="21">
        <v>44733</v>
      </c>
      <c r="C276" s="31" t="s">
        <v>789</v>
      </c>
      <c r="K276" s="24"/>
      <c r="L276" s="24"/>
      <c r="N276" s="39"/>
      <c r="O276" s="40">
        <f t="shared" si="25"/>
        <v>44734</v>
      </c>
      <c r="P276" s="41">
        <f t="shared" si="22"/>
        <v>44759</v>
      </c>
      <c r="Q276" s="48" t="s">
        <v>639</v>
      </c>
      <c r="S276" s="4">
        <v>5</v>
      </c>
    </row>
    <row r="277" spans="1:19">
      <c r="A277" t="s">
        <v>437</v>
      </c>
      <c r="B277" s="21">
        <v>44733</v>
      </c>
      <c r="C277" s="31" t="s">
        <v>789</v>
      </c>
      <c r="D277" s="6">
        <v>3</v>
      </c>
      <c r="H277">
        <v>37</v>
      </c>
      <c r="I277">
        <v>35</v>
      </c>
      <c r="J277" s="7">
        <v>40</v>
      </c>
      <c r="K277" s="24">
        <v>22</v>
      </c>
      <c r="L277" s="24">
        <v>21</v>
      </c>
      <c r="M277" s="7">
        <v>22</v>
      </c>
      <c r="N277" s="39">
        <f t="shared" si="30"/>
        <v>21.6666666666667</v>
      </c>
      <c r="O277" s="40">
        <f t="shared" si="25"/>
        <v>44712.3333333333</v>
      </c>
      <c r="P277" s="41">
        <f t="shared" si="22"/>
        <v>44737.3333333333</v>
      </c>
      <c r="S277" s="4">
        <v>10</v>
      </c>
    </row>
    <row r="278" spans="1:19">
      <c r="A278" t="s">
        <v>438</v>
      </c>
      <c r="B278" s="21">
        <v>44733</v>
      </c>
      <c r="C278" s="31" t="s">
        <v>789</v>
      </c>
      <c r="K278" s="24"/>
      <c r="L278" s="24"/>
      <c r="N278" s="39"/>
      <c r="O278" s="40">
        <f t="shared" si="25"/>
        <v>44734</v>
      </c>
      <c r="P278" s="41">
        <f t="shared" si="22"/>
        <v>44759</v>
      </c>
      <c r="Q278" s="48" t="s">
        <v>639</v>
      </c>
      <c r="S278" s="4">
        <v>5</v>
      </c>
    </row>
    <row r="279" spans="1:19">
      <c r="A279" t="s">
        <v>440</v>
      </c>
      <c r="B279" s="21">
        <v>44733</v>
      </c>
      <c r="C279" s="31" t="s">
        <v>789</v>
      </c>
      <c r="D279" s="6">
        <v>3</v>
      </c>
      <c r="H279">
        <v>31</v>
      </c>
      <c r="I279">
        <v>32</v>
      </c>
      <c r="J279" s="7">
        <v>35</v>
      </c>
      <c r="K279" s="24">
        <v>19</v>
      </c>
      <c r="L279" s="24">
        <v>19</v>
      </c>
      <c r="M279" s="7">
        <v>21</v>
      </c>
      <c r="N279" s="39">
        <f t="shared" si="30"/>
        <v>19.6666666666667</v>
      </c>
      <c r="O279" s="40">
        <f t="shared" si="25"/>
        <v>44714.3333333333</v>
      </c>
      <c r="P279" s="41">
        <f t="shared" si="22"/>
        <v>44739.3333333333</v>
      </c>
      <c r="S279" s="4">
        <v>10</v>
      </c>
    </row>
    <row r="280" spans="1:19">
      <c r="A280" t="s">
        <v>441</v>
      </c>
      <c r="B280" s="21">
        <v>44733</v>
      </c>
      <c r="C280" s="31" t="s">
        <v>789</v>
      </c>
      <c r="D280" s="6" t="s">
        <v>658</v>
      </c>
      <c r="K280" s="24"/>
      <c r="L280" s="24"/>
      <c r="N280" s="39"/>
      <c r="O280" s="40">
        <f t="shared" si="25"/>
        <v>44734</v>
      </c>
      <c r="P280" s="41">
        <f t="shared" si="22"/>
        <v>44759</v>
      </c>
      <c r="Q280" s="5" t="s">
        <v>658</v>
      </c>
      <c r="S280" s="4">
        <v>0</v>
      </c>
    </row>
    <row r="281" spans="1:19">
      <c r="A281" t="s">
        <v>442</v>
      </c>
      <c r="B281" s="21">
        <v>44733</v>
      </c>
      <c r="C281" s="31" t="s">
        <v>789</v>
      </c>
      <c r="K281" s="24"/>
      <c r="L281" s="24"/>
      <c r="N281" s="39"/>
      <c r="O281" s="40">
        <f t="shared" si="25"/>
        <v>44734</v>
      </c>
      <c r="P281" s="41">
        <f t="shared" si="22"/>
        <v>44759</v>
      </c>
      <c r="Q281" s="48" t="s">
        <v>639</v>
      </c>
      <c r="S281" s="4">
        <v>5</v>
      </c>
    </row>
    <row r="282" spans="1:19">
      <c r="A282" t="s">
        <v>443</v>
      </c>
      <c r="B282" s="21">
        <v>44733</v>
      </c>
      <c r="C282" s="31" t="s">
        <v>789</v>
      </c>
      <c r="K282" s="24"/>
      <c r="L282" s="24"/>
      <c r="N282" s="39"/>
      <c r="O282" s="40">
        <f t="shared" si="25"/>
        <v>44734</v>
      </c>
      <c r="P282" s="41">
        <f t="shared" si="22"/>
        <v>44759</v>
      </c>
      <c r="Q282" s="48" t="s">
        <v>639</v>
      </c>
      <c r="S282" s="4">
        <v>5</v>
      </c>
    </row>
    <row r="283" spans="1:19">
      <c r="A283" t="s">
        <v>444</v>
      </c>
      <c r="B283" s="21">
        <v>44733</v>
      </c>
      <c r="C283" s="31" t="s">
        <v>789</v>
      </c>
      <c r="K283" s="24"/>
      <c r="L283" s="24"/>
      <c r="N283" s="39"/>
      <c r="O283" s="40">
        <f t="shared" si="25"/>
        <v>44734</v>
      </c>
      <c r="P283" s="41">
        <f t="shared" si="22"/>
        <v>44759</v>
      </c>
      <c r="Q283" s="48" t="s">
        <v>639</v>
      </c>
      <c r="S283" s="4">
        <v>5</v>
      </c>
    </row>
    <row r="284" spans="1:19">
      <c r="A284" t="s">
        <v>446</v>
      </c>
      <c r="B284" s="21">
        <v>44733</v>
      </c>
      <c r="C284" s="31" t="s">
        <v>789</v>
      </c>
      <c r="D284" s="6">
        <v>3</v>
      </c>
      <c r="H284">
        <v>32</v>
      </c>
      <c r="I284">
        <v>35</v>
      </c>
      <c r="J284" s="7">
        <v>34</v>
      </c>
      <c r="K284" s="24">
        <v>19</v>
      </c>
      <c r="L284" s="24">
        <v>21</v>
      </c>
      <c r="M284" s="7">
        <v>20</v>
      </c>
      <c r="N284" s="39">
        <f>(K284+L284+M284)/3</f>
        <v>20</v>
      </c>
      <c r="O284" s="40">
        <f t="shared" si="25"/>
        <v>44714</v>
      </c>
      <c r="P284" s="41">
        <f t="shared" si="22"/>
        <v>44739</v>
      </c>
      <c r="S284" s="4">
        <v>10</v>
      </c>
    </row>
    <row r="285" spans="1:19">
      <c r="A285" t="s">
        <v>447</v>
      </c>
      <c r="B285" s="21">
        <v>44733</v>
      </c>
      <c r="C285" s="31" t="s">
        <v>789</v>
      </c>
      <c r="K285" s="24"/>
      <c r="L285" s="24"/>
      <c r="N285" s="39"/>
      <c r="O285" s="40">
        <f t="shared" si="25"/>
        <v>44734</v>
      </c>
      <c r="P285" s="41">
        <f t="shared" si="22"/>
        <v>44759</v>
      </c>
      <c r="Q285" s="48" t="s">
        <v>639</v>
      </c>
      <c r="S285" s="4">
        <v>5</v>
      </c>
    </row>
    <row r="286" spans="1:19">
      <c r="A286" t="s">
        <v>448</v>
      </c>
      <c r="B286" s="21">
        <v>44733</v>
      </c>
      <c r="C286" s="31" t="s">
        <v>789</v>
      </c>
      <c r="D286" s="6">
        <v>3</v>
      </c>
      <c r="H286">
        <v>39</v>
      </c>
      <c r="I286">
        <v>42</v>
      </c>
      <c r="J286" s="7">
        <v>43</v>
      </c>
      <c r="K286" s="24">
        <v>22</v>
      </c>
      <c r="L286" s="24">
        <v>23</v>
      </c>
      <c r="M286" s="7">
        <v>23</v>
      </c>
      <c r="N286" s="39">
        <f t="shared" ref="N286:N288" si="31">(K286+L286+M286)/3</f>
        <v>22.6666666666667</v>
      </c>
      <c r="O286" s="40">
        <f t="shared" si="25"/>
        <v>44711.3333333333</v>
      </c>
      <c r="P286" s="41">
        <f t="shared" si="22"/>
        <v>44736.3333333333</v>
      </c>
      <c r="S286" s="4">
        <v>10</v>
      </c>
    </row>
    <row r="287" spans="1:19">
      <c r="A287" t="s">
        <v>449</v>
      </c>
      <c r="B287" s="21">
        <v>44733</v>
      </c>
      <c r="C287" s="31" t="s">
        <v>789</v>
      </c>
      <c r="D287" s="6">
        <v>2</v>
      </c>
      <c r="H287">
        <v>30</v>
      </c>
      <c r="I287">
        <v>36</v>
      </c>
      <c r="K287" s="24">
        <v>19</v>
      </c>
      <c r="L287" s="24">
        <v>21</v>
      </c>
      <c r="N287" s="39">
        <f>(K287+L287)/2</f>
        <v>20</v>
      </c>
      <c r="O287" s="40">
        <f t="shared" si="25"/>
        <v>44714</v>
      </c>
      <c r="P287" s="41">
        <f t="shared" ref="P287:P354" si="32">O287+25</f>
        <v>44739</v>
      </c>
      <c r="S287" s="4">
        <v>10</v>
      </c>
    </row>
    <row r="288" spans="1:19">
      <c r="A288" t="s">
        <v>451</v>
      </c>
      <c r="B288" s="21">
        <v>44733</v>
      </c>
      <c r="C288" s="31" t="s">
        <v>789</v>
      </c>
      <c r="D288" s="6">
        <v>5</v>
      </c>
      <c r="H288">
        <v>28</v>
      </c>
      <c r="I288">
        <v>27</v>
      </c>
      <c r="J288" s="7">
        <v>31</v>
      </c>
      <c r="K288" s="24">
        <v>18</v>
      </c>
      <c r="L288" s="24">
        <v>17</v>
      </c>
      <c r="M288" s="7">
        <v>19</v>
      </c>
      <c r="N288" s="39">
        <f t="shared" si="31"/>
        <v>18</v>
      </c>
      <c r="O288" s="40">
        <f t="shared" si="25"/>
        <v>44716</v>
      </c>
      <c r="P288" s="41">
        <f t="shared" si="32"/>
        <v>44741</v>
      </c>
      <c r="S288" s="4">
        <v>10</v>
      </c>
    </row>
    <row r="289" spans="1:19">
      <c r="A289" t="s">
        <v>453</v>
      </c>
      <c r="B289" s="21">
        <v>44733</v>
      </c>
      <c r="C289" s="31" t="s">
        <v>789</v>
      </c>
      <c r="K289" s="24"/>
      <c r="L289" s="24"/>
      <c r="N289" s="39"/>
      <c r="O289" s="40">
        <f t="shared" si="25"/>
        <v>44734</v>
      </c>
      <c r="P289" s="41">
        <f t="shared" si="32"/>
        <v>44759</v>
      </c>
      <c r="Q289" s="48" t="s">
        <v>639</v>
      </c>
      <c r="S289" s="4">
        <v>5</v>
      </c>
    </row>
    <row r="290" spans="1:19">
      <c r="A290" t="s">
        <v>454</v>
      </c>
      <c r="B290" s="21">
        <v>44733</v>
      </c>
      <c r="C290" s="31" t="s">
        <v>789</v>
      </c>
      <c r="K290" s="24"/>
      <c r="L290" s="24"/>
      <c r="N290" s="39"/>
      <c r="O290" s="40">
        <f t="shared" si="25"/>
        <v>44734</v>
      </c>
      <c r="P290" s="41">
        <f t="shared" si="32"/>
        <v>44759</v>
      </c>
      <c r="Q290" s="48" t="s">
        <v>639</v>
      </c>
      <c r="S290" s="4">
        <v>5</v>
      </c>
    </row>
    <row r="291" spans="1:19">
      <c r="A291" t="s">
        <v>455</v>
      </c>
      <c r="B291" s="21">
        <v>44733</v>
      </c>
      <c r="C291" s="31" t="s">
        <v>789</v>
      </c>
      <c r="D291" s="6">
        <v>3</v>
      </c>
      <c r="H291">
        <v>20</v>
      </c>
      <c r="I291">
        <v>26</v>
      </c>
      <c r="J291" s="7">
        <v>32</v>
      </c>
      <c r="K291" s="24">
        <v>14</v>
      </c>
      <c r="L291" s="24">
        <v>17</v>
      </c>
      <c r="M291" s="7">
        <v>19</v>
      </c>
      <c r="N291" s="39">
        <f t="shared" ref="N291:N293" si="33">(K291+L291+M291)/3</f>
        <v>16.6666666666667</v>
      </c>
      <c r="O291" s="40">
        <f t="shared" si="25"/>
        <v>44717.3333333333</v>
      </c>
      <c r="P291" s="41">
        <f t="shared" si="32"/>
        <v>44742.3333333333</v>
      </c>
      <c r="S291" s="4">
        <v>10</v>
      </c>
    </row>
    <row r="292" spans="1:19">
      <c r="A292" t="s">
        <v>456</v>
      </c>
      <c r="B292" s="21">
        <v>44733</v>
      </c>
      <c r="C292" s="31" t="s">
        <v>789</v>
      </c>
      <c r="K292" s="24"/>
      <c r="L292" s="24"/>
      <c r="N292" s="39"/>
      <c r="O292" s="40">
        <f t="shared" si="25"/>
        <v>44734</v>
      </c>
      <c r="P292" s="41">
        <f t="shared" si="32"/>
        <v>44759</v>
      </c>
      <c r="Q292" s="11" t="s">
        <v>624</v>
      </c>
      <c r="S292" s="4">
        <v>5</v>
      </c>
    </row>
    <row r="293" spans="1:19">
      <c r="A293" t="s">
        <v>458</v>
      </c>
      <c r="B293" s="21">
        <v>44733</v>
      </c>
      <c r="C293" s="31" t="s">
        <v>789</v>
      </c>
      <c r="D293" s="6">
        <v>4</v>
      </c>
      <c r="H293">
        <v>36</v>
      </c>
      <c r="I293">
        <v>38</v>
      </c>
      <c r="J293" s="7">
        <v>36</v>
      </c>
      <c r="K293" s="24">
        <v>21</v>
      </c>
      <c r="L293" s="24">
        <v>22</v>
      </c>
      <c r="M293" s="7">
        <v>21</v>
      </c>
      <c r="N293" s="39">
        <f t="shared" si="33"/>
        <v>21.3333333333333</v>
      </c>
      <c r="O293" s="40">
        <f t="shared" si="25"/>
        <v>44712.6666666667</v>
      </c>
      <c r="P293" s="41">
        <f t="shared" si="32"/>
        <v>44737.6666666667</v>
      </c>
      <c r="S293" s="4">
        <v>10</v>
      </c>
    </row>
    <row r="294" spans="1:19">
      <c r="A294" t="s">
        <v>459</v>
      </c>
      <c r="B294" s="21">
        <v>44733</v>
      </c>
      <c r="C294" s="31" t="s">
        <v>789</v>
      </c>
      <c r="K294" s="24"/>
      <c r="L294" s="24"/>
      <c r="N294" s="39"/>
      <c r="O294" s="40">
        <f t="shared" ref="O294:O360" si="34">B294-N294+1</f>
        <v>44734</v>
      </c>
      <c r="P294" s="41">
        <f t="shared" si="32"/>
        <v>44759</v>
      </c>
      <c r="Q294" s="48" t="s">
        <v>639</v>
      </c>
      <c r="S294" s="4">
        <v>5</v>
      </c>
    </row>
    <row r="295" spans="1:19">
      <c r="A295" t="s">
        <v>461</v>
      </c>
      <c r="B295" s="21">
        <v>44733</v>
      </c>
      <c r="C295" s="31" t="s">
        <v>789</v>
      </c>
      <c r="K295" s="24"/>
      <c r="L295" s="24"/>
      <c r="N295" s="39"/>
      <c r="O295" s="40">
        <f t="shared" si="34"/>
        <v>44734</v>
      </c>
      <c r="P295" s="41">
        <f t="shared" si="32"/>
        <v>44759</v>
      </c>
      <c r="Q295" s="11" t="s">
        <v>631</v>
      </c>
      <c r="S295" s="4">
        <v>5</v>
      </c>
    </row>
    <row r="296" spans="1:19">
      <c r="A296" t="s">
        <v>463</v>
      </c>
      <c r="B296" s="21">
        <v>44733</v>
      </c>
      <c r="C296" s="31" t="s">
        <v>789</v>
      </c>
      <c r="K296" s="24"/>
      <c r="L296" s="24"/>
      <c r="N296" s="39"/>
      <c r="O296" s="40">
        <f t="shared" si="34"/>
        <v>44734</v>
      </c>
      <c r="P296" s="41">
        <f t="shared" si="32"/>
        <v>44759</v>
      </c>
      <c r="Q296" s="11" t="s">
        <v>631</v>
      </c>
      <c r="S296" s="4">
        <v>5</v>
      </c>
    </row>
    <row r="297" spans="1:19">
      <c r="A297" t="s">
        <v>464</v>
      </c>
      <c r="B297" s="21">
        <v>44733</v>
      </c>
      <c r="C297" s="31" t="s">
        <v>789</v>
      </c>
      <c r="H297" t="s">
        <v>791</v>
      </c>
      <c r="K297" s="24">
        <v>26</v>
      </c>
      <c r="L297" s="24">
        <v>26</v>
      </c>
      <c r="M297" s="7">
        <v>25</v>
      </c>
      <c r="N297" s="39">
        <f t="shared" ref="N297" si="35">(K297+L297+M297)/3</f>
        <v>25.6666666666667</v>
      </c>
      <c r="O297" s="40">
        <f t="shared" si="34"/>
        <v>44708.3333333333</v>
      </c>
      <c r="P297" s="41">
        <f t="shared" si="32"/>
        <v>44733.3333333333</v>
      </c>
      <c r="S297" s="4">
        <v>10</v>
      </c>
    </row>
    <row r="298" spans="1:19">
      <c r="A298" t="s">
        <v>466</v>
      </c>
      <c r="B298" s="21">
        <v>44733</v>
      </c>
      <c r="C298" s="31" t="s">
        <v>789</v>
      </c>
      <c r="K298" s="24"/>
      <c r="L298" s="24"/>
      <c r="N298" s="39"/>
      <c r="O298" s="40">
        <f t="shared" si="34"/>
        <v>44734</v>
      </c>
      <c r="P298" s="41">
        <f t="shared" si="32"/>
        <v>44759</v>
      </c>
      <c r="Q298" s="11" t="s">
        <v>625</v>
      </c>
      <c r="S298" s="4">
        <v>5</v>
      </c>
    </row>
    <row r="299" spans="1:19">
      <c r="A299" t="s">
        <v>467</v>
      </c>
      <c r="B299" s="21">
        <v>44733</v>
      </c>
      <c r="C299" s="31" t="s">
        <v>789</v>
      </c>
      <c r="K299" s="24"/>
      <c r="L299" s="24"/>
      <c r="N299" s="39"/>
      <c r="O299" s="40">
        <f t="shared" si="34"/>
        <v>44734</v>
      </c>
      <c r="P299" s="41">
        <f t="shared" si="32"/>
        <v>44759</v>
      </c>
      <c r="Q299" s="48" t="s">
        <v>639</v>
      </c>
      <c r="S299" s="4">
        <v>5</v>
      </c>
    </row>
    <row r="300" spans="1:19">
      <c r="A300" t="s">
        <v>468</v>
      </c>
      <c r="B300" s="21">
        <v>44733</v>
      </c>
      <c r="C300" s="31" t="s">
        <v>789</v>
      </c>
      <c r="E300" s="11" t="s">
        <v>658</v>
      </c>
      <c r="K300" s="24"/>
      <c r="L300" s="24"/>
      <c r="N300" s="39"/>
      <c r="O300" s="40">
        <f t="shared" si="34"/>
        <v>44734</v>
      </c>
      <c r="P300" s="41">
        <f t="shared" si="32"/>
        <v>44759</v>
      </c>
      <c r="Q300" s="5" t="s">
        <v>658</v>
      </c>
      <c r="S300" s="4">
        <v>0</v>
      </c>
    </row>
    <row r="301" spans="1:19">
      <c r="A301" t="s">
        <v>469</v>
      </c>
      <c r="B301" s="21">
        <v>44733</v>
      </c>
      <c r="C301" s="31" t="s">
        <v>789</v>
      </c>
      <c r="K301" s="24"/>
      <c r="L301" s="24"/>
      <c r="N301" s="39"/>
      <c r="O301" s="40">
        <f t="shared" si="34"/>
        <v>44734</v>
      </c>
      <c r="P301" s="41">
        <f t="shared" si="32"/>
        <v>44759</v>
      </c>
      <c r="Q301" s="11" t="s">
        <v>625</v>
      </c>
      <c r="S301" s="4">
        <v>5</v>
      </c>
    </row>
    <row r="302" spans="1:19">
      <c r="A302" t="s">
        <v>470</v>
      </c>
      <c r="B302" s="21">
        <v>44733</v>
      </c>
      <c r="C302" s="31" t="s">
        <v>789</v>
      </c>
      <c r="D302" s="6">
        <v>3</v>
      </c>
      <c r="E302">
        <v>90</v>
      </c>
      <c r="H302">
        <v>20</v>
      </c>
      <c r="I302">
        <v>20</v>
      </c>
      <c r="K302" s="24">
        <v>10</v>
      </c>
      <c r="L302" s="24">
        <v>14</v>
      </c>
      <c r="M302" s="7">
        <v>14</v>
      </c>
      <c r="N302" s="39">
        <f t="shared" ref="N302:N310" si="36">(K302+L302+M302)/3</f>
        <v>12.6666666666667</v>
      </c>
      <c r="O302" s="40">
        <f t="shared" si="34"/>
        <v>44721.3333333333</v>
      </c>
      <c r="P302" s="41">
        <f t="shared" si="32"/>
        <v>44746.3333333333</v>
      </c>
      <c r="S302" s="4">
        <v>10</v>
      </c>
    </row>
    <row r="303" spans="1:19">
      <c r="A303" t="s">
        <v>471</v>
      </c>
      <c r="B303" s="21">
        <v>44733</v>
      </c>
      <c r="C303" s="31" t="s">
        <v>789</v>
      </c>
      <c r="K303" s="24"/>
      <c r="L303" s="24"/>
      <c r="N303" s="39">
        <f t="shared" si="36"/>
        <v>0</v>
      </c>
      <c r="O303" s="40">
        <f t="shared" si="34"/>
        <v>44734</v>
      </c>
      <c r="P303" s="41">
        <f t="shared" si="32"/>
        <v>44759</v>
      </c>
      <c r="Q303" s="11" t="s">
        <v>640</v>
      </c>
      <c r="S303" s="4">
        <v>5</v>
      </c>
    </row>
    <row r="304" spans="1:19">
      <c r="A304" t="s">
        <v>472</v>
      </c>
      <c r="B304" s="21">
        <v>44733</v>
      </c>
      <c r="C304" s="31" t="s">
        <v>789</v>
      </c>
      <c r="D304" s="6">
        <v>2</v>
      </c>
      <c r="H304">
        <v>28</v>
      </c>
      <c r="I304">
        <v>29</v>
      </c>
      <c r="K304" s="24">
        <v>18</v>
      </c>
      <c r="L304" s="24">
        <v>18</v>
      </c>
      <c r="N304" s="39">
        <v>18</v>
      </c>
      <c r="O304" s="40">
        <f t="shared" si="34"/>
        <v>44716</v>
      </c>
      <c r="P304" s="41">
        <f t="shared" si="32"/>
        <v>44741</v>
      </c>
      <c r="S304" s="4">
        <v>10</v>
      </c>
    </row>
    <row r="305" spans="1:19">
      <c r="A305" t="s">
        <v>474</v>
      </c>
      <c r="B305" s="21">
        <v>44733</v>
      </c>
      <c r="C305" s="31" t="s">
        <v>789</v>
      </c>
      <c r="D305" s="6" t="s">
        <v>792</v>
      </c>
      <c r="K305" s="24"/>
      <c r="L305" s="24"/>
      <c r="N305" s="39">
        <f t="shared" si="36"/>
        <v>0</v>
      </c>
      <c r="O305" s="40">
        <f t="shared" si="34"/>
        <v>44734</v>
      </c>
      <c r="P305" s="41">
        <f t="shared" si="32"/>
        <v>44759</v>
      </c>
      <c r="Q305" s="5" t="s">
        <v>658</v>
      </c>
      <c r="S305" s="4">
        <v>0</v>
      </c>
    </row>
    <row r="306" spans="1:19">
      <c r="A306" t="s">
        <v>475</v>
      </c>
      <c r="B306" s="21">
        <v>44733</v>
      </c>
      <c r="C306" s="31" t="s">
        <v>789</v>
      </c>
      <c r="D306" s="6">
        <v>5</v>
      </c>
      <c r="H306">
        <v>24</v>
      </c>
      <c r="I306">
        <v>31</v>
      </c>
      <c r="J306" s="7">
        <v>31</v>
      </c>
      <c r="K306" s="24">
        <v>16</v>
      </c>
      <c r="L306" s="24">
        <v>19</v>
      </c>
      <c r="M306" s="7">
        <v>19</v>
      </c>
      <c r="N306" s="39">
        <f t="shared" si="36"/>
        <v>18</v>
      </c>
      <c r="O306" s="40">
        <f t="shared" si="34"/>
        <v>44716</v>
      </c>
      <c r="P306" s="41">
        <f t="shared" si="32"/>
        <v>44741</v>
      </c>
      <c r="S306" s="4">
        <v>10</v>
      </c>
    </row>
    <row r="307" spans="1:19">
      <c r="A307" t="s">
        <v>476</v>
      </c>
      <c r="B307" s="21">
        <v>44733</v>
      </c>
      <c r="C307" s="31" t="s">
        <v>789</v>
      </c>
      <c r="D307" s="6">
        <v>3</v>
      </c>
      <c r="H307">
        <v>35</v>
      </c>
      <c r="I307">
        <v>36</v>
      </c>
      <c r="J307" s="7">
        <v>34</v>
      </c>
      <c r="K307" s="24">
        <v>21</v>
      </c>
      <c r="L307" s="24">
        <v>21</v>
      </c>
      <c r="M307" s="7">
        <v>20</v>
      </c>
      <c r="N307" s="39">
        <f t="shared" si="36"/>
        <v>20.6666666666667</v>
      </c>
      <c r="O307" s="40">
        <f t="shared" si="34"/>
        <v>44713.3333333333</v>
      </c>
      <c r="P307" s="41">
        <f t="shared" si="32"/>
        <v>44738.3333333333</v>
      </c>
      <c r="S307" s="4">
        <v>10</v>
      </c>
    </row>
    <row r="308" spans="1:19">
      <c r="A308" t="s">
        <v>477</v>
      </c>
      <c r="B308" s="21">
        <v>44733</v>
      </c>
      <c r="C308" s="31" t="s">
        <v>789</v>
      </c>
      <c r="K308" s="24"/>
      <c r="L308" s="24"/>
      <c r="N308" s="39">
        <f t="shared" si="36"/>
        <v>0</v>
      </c>
      <c r="O308" s="40">
        <f t="shared" si="34"/>
        <v>44734</v>
      </c>
      <c r="P308" s="41">
        <f t="shared" si="32"/>
        <v>44759</v>
      </c>
      <c r="Q308" s="48" t="s">
        <v>639</v>
      </c>
      <c r="S308" s="4">
        <v>5</v>
      </c>
    </row>
    <row r="309" spans="1:19">
      <c r="A309" t="s">
        <v>478</v>
      </c>
      <c r="B309" s="21">
        <v>44733</v>
      </c>
      <c r="C309" s="31" t="s">
        <v>789</v>
      </c>
      <c r="D309" s="6">
        <v>2</v>
      </c>
      <c r="H309">
        <v>32</v>
      </c>
      <c r="I309">
        <v>36</v>
      </c>
      <c r="K309" s="24">
        <v>19</v>
      </c>
      <c r="L309" s="24">
        <v>21</v>
      </c>
      <c r="N309" s="39">
        <f>(K309+L309)/2</f>
        <v>20</v>
      </c>
      <c r="O309" s="40">
        <f t="shared" si="34"/>
        <v>44714</v>
      </c>
      <c r="P309" s="41">
        <f t="shared" si="32"/>
        <v>44739</v>
      </c>
      <c r="S309" s="4">
        <v>10</v>
      </c>
    </row>
    <row r="310" spans="1:19">
      <c r="A310" t="s">
        <v>479</v>
      </c>
      <c r="B310" s="21">
        <v>44733</v>
      </c>
      <c r="C310" s="31" t="s">
        <v>789</v>
      </c>
      <c r="D310" s="6">
        <v>5</v>
      </c>
      <c r="H310">
        <v>32</v>
      </c>
      <c r="I310">
        <v>29</v>
      </c>
      <c r="J310" s="7">
        <v>32</v>
      </c>
      <c r="K310" s="24">
        <v>19</v>
      </c>
      <c r="L310" s="24">
        <v>18</v>
      </c>
      <c r="M310" s="7">
        <v>19</v>
      </c>
      <c r="N310" s="39">
        <f t="shared" si="36"/>
        <v>18.6666666666667</v>
      </c>
      <c r="O310" s="40">
        <f t="shared" si="34"/>
        <v>44715.3333333333</v>
      </c>
      <c r="P310" s="41">
        <f t="shared" si="32"/>
        <v>44740.3333333333</v>
      </c>
      <c r="S310" s="4">
        <v>10</v>
      </c>
    </row>
    <row r="311" spans="1:19">
      <c r="A311" t="s">
        <v>481</v>
      </c>
      <c r="B311" s="21">
        <v>44733</v>
      </c>
      <c r="C311" s="31" t="s">
        <v>789</v>
      </c>
      <c r="K311" s="24"/>
      <c r="L311" s="24"/>
      <c r="N311" s="39"/>
      <c r="O311" s="40">
        <f t="shared" si="34"/>
        <v>44734</v>
      </c>
      <c r="P311" s="41">
        <f t="shared" si="32"/>
        <v>44759</v>
      </c>
      <c r="Q311" s="48" t="s">
        <v>639</v>
      </c>
      <c r="S311" s="4">
        <v>5</v>
      </c>
    </row>
    <row r="312" spans="1:19">
      <c r="A312" t="s">
        <v>482</v>
      </c>
      <c r="B312" s="21">
        <v>44733</v>
      </c>
      <c r="C312" s="31" t="s">
        <v>789</v>
      </c>
      <c r="E312" t="s">
        <v>658</v>
      </c>
      <c r="K312" s="24"/>
      <c r="L312" s="24"/>
      <c r="N312" s="39"/>
      <c r="O312" s="40">
        <f t="shared" si="34"/>
        <v>44734</v>
      </c>
      <c r="P312" s="41">
        <f t="shared" si="32"/>
        <v>44759</v>
      </c>
      <c r="Q312" s="5" t="s">
        <v>658</v>
      </c>
      <c r="S312" s="4">
        <v>0</v>
      </c>
    </row>
    <row r="313" spans="1:19">
      <c r="A313" t="s">
        <v>483</v>
      </c>
      <c r="B313" s="21">
        <v>44733</v>
      </c>
      <c r="C313" s="31" t="s">
        <v>789</v>
      </c>
      <c r="K313" s="24"/>
      <c r="L313" s="24"/>
      <c r="N313" s="39"/>
      <c r="O313" s="40">
        <f t="shared" si="34"/>
        <v>44734</v>
      </c>
      <c r="P313" s="41">
        <f t="shared" si="32"/>
        <v>44759</v>
      </c>
      <c r="Q313" s="11" t="s">
        <v>625</v>
      </c>
      <c r="S313" s="4">
        <v>5</v>
      </c>
    </row>
    <row r="314" spans="1:19">
      <c r="A314" t="s">
        <v>484</v>
      </c>
      <c r="B314" s="21">
        <v>44733</v>
      </c>
      <c r="C314" s="31" t="s">
        <v>789</v>
      </c>
      <c r="D314" s="6">
        <v>4</v>
      </c>
      <c r="H314">
        <v>34</v>
      </c>
      <c r="I314">
        <v>40</v>
      </c>
      <c r="J314" s="7">
        <v>38</v>
      </c>
      <c r="K314" s="24">
        <v>20</v>
      </c>
      <c r="L314" s="24">
        <v>22</v>
      </c>
      <c r="M314" s="7">
        <v>22</v>
      </c>
      <c r="N314" s="39">
        <f t="shared" ref="N314" si="37">(K314+L314+M314)/3</f>
        <v>21.3333333333333</v>
      </c>
      <c r="O314" s="40">
        <f t="shared" si="34"/>
        <v>44712.6666666667</v>
      </c>
      <c r="P314" s="41">
        <f t="shared" si="32"/>
        <v>44737.6666666667</v>
      </c>
      <c r="S314" s="4">
        <v>10</v>
      </c>
    </row>
    <row r="315" spans="1:19">
      <c r="A315" t="s">
        <v>485</v>
      </c>
      <c r="B315" s="21">
        <v>44733</v>
      </c>
      <c r="C315" s="31" t="s">
        <v>789</v>
      </c>
      <c r="K315" s="24"/>
      <c r="L315" s="24"/>
      <c r="N315" s="39"/>
      <c r="O315" s="40">
        <f t="shared" si="34"/>
        <v>44734</v>
      </c>
      <c r="P315" s="41">
        <f t="shared" si="32"/>
        <v>44759</v>
      </c>
      <c r="Q315" s="48" t="s">
        <v>639</v>
      </c>
      <c r="S315" s="4">
        <v>5</v>
      </c>
    </row>
    <row r="316" spans="1:19">
      <c r="A316" t="s">
        <v>486</v>
      </c>
      <c r="B316" s="21">
        <v>44733</v>
      </c>
      <c r="C316" s="31" t="s">
        <v>789</v>
      </c>
      <c r="K316" s="24"/>
      <c r="L316" s="24"/>
      <c r="N316" s="39"/>
      <c r="O316" s="40">
        <f t="shared" si="34"/>
        <v>44734</v>
      </c>
      <c r="P316" s="41">
        <f t="shared" si="32"/>
        <v>44759</v>
      </c>
      <c r="Q316" s="48" t="s">
        <v>639</v>
      </c>
      <c r="S316" s="4">
        <v>5</v>
      </c>
    </row>
    <row r="317" spans="1:19">
      <c r="A317" t="s">
        <v>487</v>
      </c>
      <c r="B317" s="21">
        <v>44733</v>
      </c>
      <c r="C317" s="31" t="s">
        <v>789</v>
      </c>
      <c r="D317" s="6">
        <v>3</v>
      </c>
      <c r="H317">
        <v>21</v>
      </c>
      <c r="I317">
        <v>26</v>
      </c>
      <c r="J317" s="7">
        <v>26</v>
      </c>
      <c r="K317" s="24">
        <v>15</v>
      </c>
      <c r="L317" s="24">
        <v>17</v>
      </c>
      <c r="M317" s="7">
        <v>17</v>
      </c>
      <c r="N317" s="39">
        <f t="shared" ref="N317" si="38">(K317+L317+M317)/3</f>
        <v>16.3333333333333</v>
      </c>
      <c r="O317" s="40">
        <f t="shared" si="34"/>
        <v>44717.6666666667</v>
      </c>
      <c r="P317" s="41">
        <f t="shared" si="32"/>
        <v>44742.6666666667</v>
      </c>
      <c r="S317" s="4">
        <v>10</v>
      </c>
    </row>
    <row r="318" spans="1:19">
      <c r="A318" t="s">
        <v>793</v>
      </c>
      <c r="B318" s="21">
        <v>44733</v>
      </c>
      <c r="C318" s="31" t="s">
        <v>789</v>
      </c>
      <c r="K318" s="24"/>
      <c r="L318" s="24"/>
      <c r="N318" s="39"/>
      <c r="O318" s="40">
        <f t="shared" si="34"/>
        <v>44734</v>
      </c>
      <c r="P318" s="41">
        <f t="shared" si="32"/>
        <v>44759</v>
      </c>
      <c r="Q318" s="11" t="s">
        <v>625</v>
      </c>
      <c r="S318" s="4">
        <v>5</v>
      </c>
    </row>
    <row r="319" s="3" customFormat="1" spans="1:19">
      <c r="A319" s="3" t="s">
        <v>627</v>
      </c>
      <c r="B319" s="26"/>
      <c r="C319" s="27"/>
      <c r="D319" s="28"/>
      <c r="G319" s="29"/>
      <c r="J319" s="29"/>
      <c r="K319" s="42"/>
      <c r="L319" s="42"/>
      <c r="M319" s="29"/>
      <c r="S319" s="3">
        <f>SUM(S272:S318)</f>
        <v>300</v>
      </c>
    </row>
    <row r="320" spans="1:19">
      <c r="A320" t="s">
        <v>488</v>
      </c>
      <c r="B320" s="21">
        <v>44734</v>
      </c>
      <c r="C320" s="52" t="s">
        <v>794</v>
      </c>
      <c r="D320" s="6" t="s">
        <v>658</v>
      </c>
      <c r="K320" s="24"/>
      <c r="L320" s="24"/>
      <c r="N320" s="39"/>
      <c r="O320" s="40">
        <f t="shared" si="34"/>
        <v>44735</v>
      </c>
      <c r="P320" s="41">
        <f t="shared" si="32"/>
        <v>44760</v>
      </c>
      <c r="Q320" s="5" t="s">
        <v>658</v>
      </c>
      <c r="S320" s="4">
        <v>0</v>
      </c>
    </row>
    <row r="321" spans="1:19">
      <c r="A321" t="s">
        <v>490</v>
      </c>
      <c r="B321" s="21">
        <v>44734</v>
      </c>
      <c r="C321" s="52" t="s">
        <v>794</v>
      </c>
      <c r="D321" s="6">
        <v>5</v>
      </c>
      <c r="H321">
        <v>22</v>
      </c>
      <c r="I321">
        <v>32</v>
      </c>
      <c r="J321" s="7">
        <v>29</v>
      </c>
      <c r="K321" s="24">
        <v>15</v>
      </c>
      <c r="L321" s="24">
        <v>19</v>
      </c>
      <c r="M321" s="7">
        <v>18</v>
      </c>
      <c r="N321" s="39">
        <f t="shared" ref="N321:N326" si="39">(K321+L321+M321)/3</f>
        <v>17.3333333333333</v>
      </c>
      <c r="O321" s="40">
        <f t="shared" si="34"/>
        <v>44717.6666666667</v>
      </c>
      <c r="P321" s="41">
        <f t="shared" si="32"/>
        <v>44742.6666666667</v>
      </c>
      <c r="S321" s="4">
        <f>B321-'[1]Мечение-1'!B309</f>
        <v>11</v>
      </c>
    </row>
    <row r="322" spans="1:19">
      <c r="A322" t="s">
        <v>492</v>
      </c>
      <c r="B322" s="21">
        <v>44734</v>
      </c>
      <c r="C322" s="52" t="s">
        <v>794</v>
      </c>
      <c r="D322" s="6" t="s">
        <v>658</v>
      </c>
      <c r="K322" s="24"/>
      <c r="L322" s="24"/>
      <c r="N322" s="39"/>
      <c r="O322" s="40">
        <f t="shared" si="34"/>
        <v>44735</v>
      </c>
      <c r="P322" s="41">
        <f t="shared" si="32"/>
        <v>44760</v>
      </c>
      <c r="Q322" s="5" t="s">
        <v>658</v>
      </c>
      <c r="S322" s="4">
        <v>0</v>
      </c>
    </row>
    <row r="323" spans="1:19">
      <c r="A323" t="s">
        <v>494</v>
      </c>
      <c r="B323" s="21">
        <v>44734</v>
      </c>
      <c r="C323" s="52" t="s">
        <v>794</v>
      </c>
      <c r="D323" s="6">
        <v>5</v>
      </c>
      <c r="H323">
        <v>34</v>
      </c>
      <c r="I323">
        <v>38</v>
      </c>
      <c r="J323" s="7">
        <v>33</v>
      </c>
      <c r="K323" s="24">
        <v>20</v>
      </c>
      <c r="L323" s="24">
        <v>22</v>
      </c>
      <c r="M323" s="7">
        <v>20</v>
      </c>
      <c r="N323" s="39">
        <f t="shared" si="39"/>
        <v>20.6666666666667</v>
      </c>
      <c r="O323" s="40">
        <f t="shared" si="34"/>
        <v>44714.3333333333</v>
      </c>
      <c r="P323" s="41">
        <f t="shared" si="32"/>
        <v>44739.3333333333</v>
      </c>
      <c r="S323" s="4">
        <v>11</v>
      </c>
    </row>
    <row r="324" spans="1:19">
      <c r="A324" t="s">
        <v>495</v>
      </c>
      <c r="B324" s="21">
        <v>44734</v>
      </c>
      <c r="C324" s="52" t="s">
        <v>794</v>
      </c>
      <c r="K324" s="24"/>
      <c r="L324" s="24"/>
      <c r="N324" s="39"/>
      <c r="O324" s="40">
        <f t="shared" si="34"/>
        <v>44735</v>
      </c>
      <c r="P324" s="41">
        <f t="shared" si="32"/>
        <v>44760</v>
      </c>
      <c r="Q324" s="48" t="s">
        <v>639</v>
      </c>
      <c r="S324" s="4">
        <v>5.5</v>
      </c>
    </row>
    <row r="325" spans="1:19">
      <c r="A325" t="s">
        <v>496</v>
      </c>
      <c r="B325" s="21">
        <v>44734</v>
      </c>
      <c r="C325" s="52" t="s">
        <v>794</v>
      </c>
      <c r="D325" s="6">
        <v>3</v>
      </c>
      <c r="H325">
        <v>24</v>
      </c>
      <c r="I325">
        <v>20</v>
      </c>
      <c r="J325" s="7">
        <v>28</v>
      </c>
      <c r="K325" s="24">
        <v>16</v>
      </c>
      <c r="L325" s="24">
        <v>14</v>
      </c>
      <c r="M325" s="7">
        <v>18</v>
      </c>
      <c r="N325" s="39">
        <f t="shared" si="39"/>
        <v>16</v>
      </c>
      <c r="O325" s="40">
        <f t="shared" si="34"/>
        <v>44719</v>
      </c>
      <c r="P325" s="41">
        <f t="shared" si="32"/>
        <v>44744</v>
      </c>
      <c r="S325" s="4">
        <v>11</v>
      </c>
    </row>
    <row r="326" spans="1:19">
      <c r="A326" t="s">
        <v>497</v>
      </c>
      <c r="B326" s="21">
        <v>44734</v>
      </c>
      <c r="C326" s="52" t="s">
        <v>794</v>
      </c>
      <c r="D326" s="6">
        <v>5</v>
      </c>
      <c r="H326">
        <v>30</v>
      </c>
      <c r="I326">
        <v>30</v>
      </c>
      <c r="J326" s="7">
        <v>33</v>
      </c>
      <c r="K326" s="24">
        <v>19</v>
      </c>
      <c r="L326" s="24">
        <v>19</v>
      </c>
      <c r="M326" s="7">
        <v>20</v>
      </c>
      <c r="N326" s="39">
        <f t="shared" si="39"/>
        <v>19.3333333333333</v>
      </c>
      <c r="O326" s="40">
        <f t="shared" si="34"/>
        <v>44715.6666666667</v>
      </c>
      <c r="P326" s="41">
        <f t="shared" si="32"/>
        <v>44740.6666666667</v>
      </c>
      <c r="S326" s="4">
        <v>11</v>
      </c>
    </row>
    <row r="327" spans="1:19">
      <c r="A327" t="s">
        <v>498</v>
      </c>
      <c r="B327" s="21">
        <v>44734</v>
      </c>
      <c r="C327" s="52" t="s">
        <v>794</v>
      </c>
      <c r="K327" s="24"/>
      <c r="L327" s="24"/>
      <c r="N327" s="39"/>
      <c r="O327" s="40">
        <f t="shared" si="34"/>
        <v>44735</v>
      </c>
      <c r="P327" s="41">
        <f t="shared" si="32"/>
        <v>44760</v>
      </c>
      <c r="Q327" s="11" t="s">
        <v>633</v>
      </c>
      <c r="S327" s="4">
        <v>5.5</v>
      </c>
    </row>
    <row r="328" spans="1:19">
      <c r="A328" t="s">
        <v>499</v>
      </c>
      <c r="B328" s="21">
        <v>44734</v>
      </c>
      <c r="C328" s="52" t="s">
        <v>794</v>
      </c>
      <c r="K328" s="24"/>
      <c r="L328" s="24"/>
      <c r="N328" s="39"/>
      <c r="O328" s="40">
        <f t="shared" si="34"/>
        <v>44735</v>
      </c>
      <c r="P328" s="41">
        <f t="shared" si="32"/>
        <v>44760</v>
      </c>
      <c r="Q328" s="11" t="s">
        <v>633</v>
      </c>
      <c r="S328" s="4">
        <v>5.5</v>
      </c>
    </row>
    <row r="329" spans="1:19">
      <c r="A329" t="s">
        <v>500</v>
      </c>
      <c r="B329" s="21">
        <v>44734</v>
      </c>
      <c r="C329" s="52" t="s">
        <v>794</v>
      </c>
      <c r="K329" s="24"/>
      <c r="L329" s="24"/>
      <c r="N329" s="39"/>
      <c r="O329" s="40">
        <f t="shared" si="34"/>
        <v>44735</v>
      </c>
      <c r="P329" s="41">
        <f t="shared" si="32"/>
        <v>44760</v>
      </c>
      <c r="Q329" s="48" t="s">
        <v>639</v>
      </c>
      <c r="S329" s="4">
        <v>5.5</v>
      </c>
    </row>
    <row r="330" spans="1:19">
      <c r="A330" t="s">
        <v>501</v>
      </c>
      <c r="B330" s="21">
        <v>44734</v>
      </c>
      <c r="C330" s="52" t="s">
        <v>794</v>
      </c>
      <c r="D330" s="6">
        <v>4</v>
      </c>
      <c r="H330">
        <v>30</v>
      </c>
      <c r="I330">
        <v>34</v>
      </c>
      <c r="J330" s="7">
        <v>36</v>
      </c>
      <c r="K330" s="24">
        <v>19</v>
      </c>
      <c r="L330" s="24">
        <v>20</v>
      </c>
      <c r="M330" s="7">
        <v>21</v>
      </c>
      <c r="N330" s="39">
        <f>(K330+L330+M330)/3</f>
        <v>20</v>
      </c>
      <c r="O330" s="40">
        <f t="shared" si="34"/>
        <v>44715</v>
      </c>
      <c r="P330" s="41">
        <f t="shared" si="32"/>
        <v>44740</v>
      </c>
      <c r="S330" s="4">
        <v>11</v>
      </c>
    </row>
    <row r="331" spans="1:19">
      <c r="A331" t="s">
        <v>502</v>
      </c>
      <c r="B331" s="21">
        <v>44734</v>
      </c>
      <c r="C331" s="52" t="s">
        <v>794</v>
      </c>
      <c r="D331" s="6">
        <v>5</v>
      </c>
      <c r="H331">
        <v>40</v>
      </c>
      <c r="I331">
        <v>31</v>
      </c>
      <c r="J331" s="7">
        <v>29</v>
      </c>
      <c r="K331" s="24">
        <v>22</v>
      </c>
      <c r="L331" s="24">
        <v>19</v>
      </c>
      <c r="M331" s="7">
        <v>18</v>
      </c>
      <c r="N331" s="39">
        <f>(K331+L331+M331)/3</f>
        <v>19.6666666666667</v>
      </c>
      <c r="O331" s="40">
        <f t="shared" si="34"/>
        <v>44715.3333333333</v>
      </c>
      <c r="P331" s="41">
        <f t="shared" si="32"/>
        <v>44740.3333333333</v>
      </c>
      <c r="S331" s="4">
        <v>11</v>
      </c>
    </row>
    <row r="332" spans="1:19">
      <c r="A332" t="s">
        <v>503</v>
      </c>
      <c r="B332" s="21">
        <v>44734</v>
      </c>
      <c r="C332" s="52" t="s">
        <v>794</v>
      </c>
      <c r="K332" s="24"/>
      <c r="L332" s="24"/>
      <c r="N332" s="39"/>
      <c r="O332" s="40">
        <f t="shared" si="34"/>
        <v>44735</v>
      </c>
      <c r="P332" s="41">
        <f t="shared" si="32"/>
        <v>44760</v>
      </c>
      <c r="Q332" s="48" t="s">
        <v>639</v>
      </c>
      <c r="S332" s="4">
        <v>5.5</v>
      </c>
    </row>
    <row r="333" spans="1:19">
      <c r="A333" t="s">
        <v>504</v>
      </c>
      <c r="B333" s="21">
        <v>44734</v>
      </c>
      <c r="C333" s="52" t="s">
        <v>794</v>
      </c>
      <c r="K333" s="24"/>
      <c r="L333" s="24"/>
      <c r="N333" s="39"/>
      <c r="O333" s="40">
        <f t="shared" si="34"/>
        <v>44735</v>
      </c>
      <c r="P333" s="41">
        <f t="shared" si="32"/>
        <v>44760</v>
      </c>
      <c r="Q333" s="11" t="s">
        <v>625</v>
      </c>
      <c r="S333" s="4">
        <v>5.5</v>
      </c>
    </row>
    <row r="334" spans="1:19">
      <c r="A334" t="s">
        <v>505</v>
      </c>
      <c r="B334" s="21">
        <v>44734</v>
      </c>
      <c r="C334" s="52" t="s">
        <v>794</v>
      </c>
      <c r="D334" s="6">
        <v>4</v>
      </c>
      <c r="H334">
        <v>32</v>
      </c>
      <c r="I334">
        <v>34</v>
      </c>
      <c r="J334" s="7">
        <v>33</v>
      </c>
      <c r="K334" s="24">
        <v>19</v>
      </c>
      <c r="L334" s="24">
        <v>20</v>
      </c>
      <c r="M334" s="7">
        <v>20</v>
      </c>
      <c r="N334" s="39">
        <f>(K334+L334+M334)/3</f>
        <v>19.6666666666667</v>
      </c>
      <c r="O334" s="40">
        <f t="shared" si="34"/>
        <v>44715.3333333333</v>
      </c>
      <c r="P334" s="41">
        <f t="shared" si="32"/>
        <v>44740.3333333333</v>
      </c>
      <c r="S334" s="4">
        <v>11</v>
      </c>
    </row>
    <row r="335" spans="1:19">
      <c r="A335" t="s">
        <v>506</v>
      </c>
      <c r="B335" s="21">
        <v>44734</v>
      </c>
      <c r="C335" s="52" t="s">
        <v>794</v>
      </c>
      <c r="D335" s="6">
        <v>3</v>
      </c>
      <c r="H335">
        <v>36</v>
      </c>
      <c r="I335">
        <v>35</v>
      </c>
      <c r="J335" s="7">
        <v>38</v>
      </c>
      <c r="K335" s="24">
        <v>21</v>
      </c>
      <c r="L335" s="24">
        <v>21</v>
      </c>
      <c r="M335" s="7">
        <v>22</v>
      </c>
      <c r="N335" s="39">
        <f>(K335+L335+M335)/3</f>
        <v>21.3333333333333</v>
      </c>
      <c r="O335" s="40">
        <f t="shared" si="34"/>
        <v>44713.6666666667</v>
      </c>
      <c r="P335" s="41">
        <f t="shared" si="32"/>
        <v>44738.6666666667</v>
      </c>
      <c r="S335" s="4">
        <v>11</v>
      </c>
    </row>
    <row r="336" spans="1:19">
      <c r="A336" t="s">
        <v>507</v>
      </c>
      <c r="B336" s="21">
        <v>44734</v>
      </c>
      <c r="C336" s="52" t="s">
        <v>794</v>
      </c>
      <c r="K336" s="24"/>
      <c r="L336" s="24"/>
      <c r="N336" s="39"/>
      <c r="O336" s="40">
        <f t="shared" si="34"/>
        <v>44735</v>
      </c>
      <c r="P336" s="41">
        <f t="shared" si="32"/>
        <v>44760</v>
      </c>
      <c r="Q336" s="11" t="s">
        <v>625</v>
      </c>
      <c r="S336" s="4">
        <v>5.5</v>
      </c>
    </row>
    <row r="337" spans="1:19">
      <c r="A337" t="s">
        <v>508</v>
      </c>
      <c r="B337" s="21">
        <v>44734</v>
      </c>
      <c r="C337" s="52" t="s">
        <v>794</v>
      </c>
      <c r="D337" s="6">
        <v>5</v>
      </c>
      <c r="H337">
        <v>30</v>
      </c>
      <c r="I337">
        <v>34</v>
      </c>
      <c r="J337" s="7">
        <v>30</v>
      </c>
      <c r="K337" s="24">
        <v>19</v>
      </c>
      <c r="L337" s="24">
        <v>20</v>
      </c>
      <c r="M337" s="7">
        <v>19</v>
      </c>
      <c r="N337" s="39">
        <f>(K337+L337+M337)/3</f>
        <v>19.3333333333333</v>
      </c>
      <c r="O337" s="40">
        <f>B333-N337+1</f>
        <v>44715.6666666667</v>
      </c>
      <c r="P337" s="41">
        <f t="shared" si="32"/>
        <v>44740.6666666667</v>
      </c>
      <c r="S337" s="4">
        <v>11</v>
      </c>
    </row>
    <row r="338" s="3" customFormat="1" spans="1:19">
      <c r="A338" s="3" t="s">
        <v>627</v>
      </c>
      <c r="B338" s="26"/>
      <c r="C338" s="27"/>
      <c r="D338" s="28"/>
      <c r="G338" s="29"/>
      <c r="J338" s="29"/>
      <c r="K338" s="42"/>
      <c r="L338" s="42"/>
      <c r="M338" s="29"/>
      <c r="S338" s="3">
        <f>SUM(S320:S337)</f>
        <v>137.5</v>
      </c>
    </row>
    <row r="339" ht="28.8" spans="1:19">
      <c r="A339" t="s">
        <v>522</v>
      </c>
      <c r="B339" s="21">
        <v>44733</v>
      </c>
      <c r="C339" s="52" t="s">
        <v>795</v>
      </c>
      <c r="D339" s="6">
        <v>6</v>
      </c>
      <c r="H339">
        <v>31</v>
      </c>
      <c r="I339">
        <v>33</v>
      </c>
      <c r="J339" s="7">
        <v>34</v>
      </c>
      <c r="K339" s="24">
        <v>19</v>
      </c>
      <c r="L339" s="24">
        <v>20</v>
      </c>
      <c r="M339" s="7">
        <v>20</v>
      </c>
      <c r="N339" s="39">
        <f t="shared" ref="N339:N341" si="40">(K339+L339+M339)/3</f>
        <v>19.6666666666667</v>
      </c>
      <c r="O339" s="40">
        <f t="shared" si="34"/>
        <v>44714.3333333333</v>
      </c>
      <c r="P339" s="41">
        <f t="shared" si="32"/>
        <v>44739.3333333333</v>
      </c>
      <c r="S339" s="4">
        <v>11</v>
      </c>
    </row>
    <row r="340" ht="28.8" spans="1:19">
      <c r="A340" t="s">
        <v>525</v>
      </c>
      <c r="B340" s="21">
        <v>44733</v>
      </c>
      <c r="C340" s="52" t="s">
        <v>795</v>
      </c>
      <c r="D340" s="6">
        <v>4</v>
      </c>
      <c r="H340">
        <v>36</v>
      </c>
      <c r="I340">
        <v>35</v>
      </c>
      <c r="J340" s="7">
        <v>34</v>
      </c>
      <c r="K340" s="24">
        <v>21</v>
      </c>
      <c r="L340" s="24">
        <v>21</v>
      </c>
      <c r="M340" s="7">
        <v>20</v>
      </c>
      <c r="N340" s="39">
        <f t="shared" si="40"/>
        <v>20.6666666666667</v>
      </c>
      <c r="O340" s="40">
        <f t="shared" si="34"/>
        <v>44713.3333333333</v>
      </c>
      <c r="P340" s="41">
        <f t="shared" si="32"/>
        <v>44738.3333333333</v>
      </c>
      <c r="S340" s="4">
        <v>11</v>
      </c>
    </row>
    <row r="341" ht="28.8" spans="1:19">
      <c r="A341" t="s">
        <v>526</v>
      </c>
      <c r="B341" s="21">
        <v>44733</v>
      </c>
      <c r="C341" s="52" t="s">
        <v>795</v>
      </c>
      <c r="D341" s="6">
        <v>4</v>
      </c>
      <c r="H341">
        <v>33</v>
      </c>
      <c r="I341">
        <v>30</v>
      </c>
      <c r="J341" s="7">
        <v>30</v>
      </c>
      <c r="K341" s="24">
        <v>20</v>
      </c>
      <c r="L341" s="24">
        <v>19</v>
      </c>
      <c r="M341" s="7">
        <v>19</v>
      </c>
      <c r="N341" s="39">
        <f t="shared" si="40"/>
        <v>19.3333333333333</v>
      </c>
      <c r="O341" s="40">
        <f t="shared" si="34"/>
        <v>44714.6666666667</v>
      </c>
      <c r="P341" s="41">
        <f t="shared" si="32"/>
        <v>44739.6666666667</v>
      </c>
      <c r="S341" s="4">
        <v>11</v>
      </c>
    </row>
    <row r="342" ht="28.8" spans="1:19">
      <c r="A342" t="s">
        <v>527</v>
      </c>
      <c r="B342" s="21">
        <v>44733</v>
      </c>
      <c r="C342" s="52" t="s">
        <v>795</v>
      </c>
      <c r="K342" s="24"/>
      <c r="L342" s="24"/>
      <c r="N342" s="39"/>
      <c r="O342" s="40">
        <f t="shared" si="34"/>
        <v>44734</v>
      </c>
      <c r="P342" s="41">
        <f t="shared" si="32"/>
        <v>44759</v>
      </c>
      <c r="Q342" s="48" t="s">
        <v>639</v>
      </c>
      <c r="S342" s="4">
        <v>5.5</v>
      </c>
    </row>
    <row r="343" ht="28.8" spans="1:19">
      <c r="A343" t="s">
        <v>796</v>
      </c>
      <c r="B343" s="21">
        <v>44733</v>
      </c>
      <c r="C343" s="52" t="s">
        <v>795</v>
      </c>
      <c r="K343" s="24"/>
      <c r="L343" s="24"/>
      <c r="N343" s="39"/>
      <c r="O343" s="40">
        <f t="shared" si="34"/>
        <v>44734</v>
      </c>
      <c r="P343" s="41">
        <f t="shared" si="32"/>
        <v>44759</v>
      </c>
      <c r="Q343" s="11" t="s">
        <v>633</v>
      </c>
      <c r="S343" s="4">
        <v>5.5</v>
      </c>
    </row>
    <row r="344" ht="28.8" spans="1:19">
      <c r="A344" t="s">
        <v>797</v>
      </c>
      <c r="B344" s="21">
        <v>44733</v>
      </c>
      <c r="C344" s="52" t="s">
        <v>795</v>
      </c>
      <c r="D344" s="6">
        <v>4</v>
      </c>
      <c r="H344">
        <v>36</v>
      </c>
      <c r="I344">
        <v>31</v>
      </c>
      <c r="J344" s="7">
        <v>31</v>
      </c>
      <c r="K344" s="24">
        <v>21</v>
      </c>
      <c r="L344" s="24">
        <v>19</v>
      </c>
      <c r="M344" s="7">
        <v>19</v>
      </c>
      <c r="N344" s="39">
        <f t="shared" ref="N344:N348" si="41">(K344+L344+M344)/3</f>
        <v>19.6666666666667</v>
      </c>
      <c r="O344" s="40">
        <f t="shared" si="34"/>
        <v>44714.3333333333</v>
      </c>
      <c r="P344" s="41">
        <f t="shared" si="32"/>
        <v>44739.3333333333</v>
      </c>
      <c r="S344" s="4">
        <v>11</v>
      </c>
    </row>
    <row r="345" ht="28.8" spans="1:19">
      <c r="A345" t="s">
        <v>798</v>
      </c>
      <c r="B345" s="21">
        <v>44733</v>
      </c>
      <c r="C345" s="52" t="s">
        <v>795</v>
      </c>
      <c r="D345" s="6">
        <v>5</v>
      </c>
      <c r="H345">
        <v>41</v>
      </c>
      <c r="I345">
        <v>40</v>
      </c>
      <c r="J345" s="7">
        <v>39</v>
      </c>
      <c r="K345" s="24">
        <v>23</v>
      </c>
      <c r="L345" s="24">
        <v>22</v>
      </c>
      <c r="M345" s="7">
        <v>22</v>
      </c>
      <c r="N345" s="39">
        <f t="shared" si="41"/>
        <v>22.3333333333333</v>
      </c>
      <c r="O345" s="40">
        <f t="shared" si="34"/>
        <v>44711.6666666667</v>
      </c>
      <c r="P345" s="41">
        <f t="shared" si="32"/>
        <v>44736.6666666667</v>
      </c>
      <c r="S345" s="4">
        <v>11</v>
      </c>
    </row>
    <row r="346" ht="28.8" spans="1:19">
      <c r="A346" t="s">
        <v>799</v>
      </c>
      <c r="B346" s="21">
        <v>44733</v>
      </c>
      <c r="C346" s="52" t="s">
        <v>795</v>
      </c>
      <c r="K346" s="24"/>
      <c r="L346" s="24"/>
      <c r="N346" s="39"/>
      <c r="O346" s="40">
        <f t="shared" si="34"/>
        <v>44734</v>
      </c>
      <c r="P346" s="41">
        <f t="shared" si="32"/>
        <v>44759</v>
      </c>
      <c r="Q346" s="11" t="s">
        <v>633</v>
      </c>
      <c r="S346" s="4">
        <v>5.5</v>
      </c>
    </row>
    <row r="347" ht="28.8" spans="1:19">
      <c r="A347" t="s">
        <v>800</v>
      </c>
      <c r="B347" s="21">
        <v>44733</v>
      </c>
      <c r="C347" s="52" t="s">
        <v>795</v>
      </c>
      <c r="H347" t="s">
        <v>801</v>
      </c>
      <c r="K347" s="24">
        <v>26</v>
      </c>
      <c r="L347" s="24"/>
      <c r="N347" s="39">
        <v>26</v>
      </c>
      <c r="O347" s="40">
        <f t="shared" si="34"/>
        <v>44708</v>
      </c>
      <c r="P347" s="41">
        <f t="shared" si="32"/>
        <v>44733</v>
      </c>
      <c r="S347" s="4">
        <v>11</v>
      </c>
    </row>
    <row r="348" ht="28.8" spans="1:19">
      <c r="A348" t="s">
        <v>802</v>
      </c>
      <c r="B348" s="21">
        <v>44733</v>
      </c>
      <c r="C348" s="52" t="s">
        <v>795</v>
      </c>
      <c r="D348" s="6">
        <v>3</v>
      </c>
      <c r="H348">
        <v>37</v>
      </c>
      <c r="I348">
        <v>40</v>
      </c>
      <c r="J348" s="7">
        <v>38</v>
      </c>
      <c r="K348" s="24">
        <v>22</v>
      </c>
      <c r="L348" s="24">
        <v>22</v>
      </c>
      <c r="M348" s="7">
        <v>22</v>
      </c>
      <c r="N348" s="39">
        <f t="shared" si="41"/>
        <v>22</v>
      </c>
      <c r="O348" s="40">
        <f t="shared" si="34"/>
        <v>44712</v>
      </c>
      <c r="P348" s="41">
        <f t="shared" si="32"/>
        <v>44737</v>
      </c>
      <c r="S348" s="4">
        <v>11</v>
      </c>
    </row>
    <row r="349" ht="28.8" spans="1:19">
      <c r="A349" t="s">
        <v>803</v>
      </c>
      <c r="B349" s="21">
        <v>44733</v>
      </c>
      <c r="C349" s="52" t="s">
        <v>795</v>
      </c>
      <c r="H349" t="s">
        <v>622</v>
      </c>
      <c r="K349" s="24"/>
      <c r="L349" s="24"/>
      <c r="M349" s="7">
        <v>26</v>
      </c>
      <c r="N349" s="39">
        <v>26</v>
      </c>
      <c r="O349" s="40">
        <f t="shared" si="34"/>
        <v>44708</v>
      </c>
      <c r="P349" s="41">
        <f t="shared" si="32"/>
        <v>44733</v>
      </c>
      <c r="S349" s="4">
        <v>11</v>
      </c>
    </row>
    <row r="350" ht="28.8" spans="1:19">
      <c r="A350" t="s">
        <v>804</v>
      </c>
      <c r="B350" s="21">
        <v>44733</v>
      </c>
      <c r="C350" s="52" t="s">
        <v>795</v>
      </c>
      <c r="K350" s="24"/>
      <c r="N350" s="39"/>
      <c r="O350" s="40">
        <f t="shared" si="34"/>
        <v>44734</v>
      </c>
      <c r="P350" s="41">
        <f t="shared" si="32"/>
        <v>44759</v>
      </c>
      <c r="Q350" s="11" t="s">
        <v>625</v>
      </c>
      <c r="S350" s="4">
        <v>5.5</v>
      </c>
    </row>
    <row r="351" ht="28.8" spans="1:19">
      <c r="A351" t="s">
        <v>805</v>
      </c>
      <c r="B351" s="21">
        <v>44733</v>
      </c>
      <c r="C351" s="52" t="s">
        <v>795</v>
      </c>
      <c r="K351" s="24"/>
      <c r="N351" s="39"/>
      <c r="O351" s="40">
        <f t="shared" si="34"/>
        <v>44734</v>
      </c>
      <c r="P351" s="41">
        <f t="shared" si="32"/>
        <v>44759</v>
      </c>
      <c r="Q351" s="48" t="s">
        <v>639</v>
      </c>
      <c r="S351" s="4">
        <v>5.5</v>
      </c>
    </row>
    <row r="352" ht="28.8" spans="1:19">
      <c r="A352" t="s">
        <v>806</v>
      </c>
      <c r="B352" s="21">
        <v>44733</v>
      </c>
      <c r="C352" s="52" t="s">
        <v>795</v>
      </c>
      <c r="D352" s="6" t="s">
        <v>658</v>
      </c>
      <c r="K352" s="24"/>
      <c r="N352" s="39"/>
      <c r="O352" s="40">
        <f t="shared" si="34"/>
        <v>44734</v>
      </c>
      <c r="P352" s="41">
        <f t="shared" si="32"/>
        <v>44759</v>
      </c>
      <c r="Q352" s="56" t="s">
        <v>658</v>
      </c>
      <c r="S352" s="4">
        <v>0</v>
      </c>
    </row>
    <row r="353" ht="28.8" spans="1:19">
      <c r="A353" t="s">
        <v>807</v>
      </c>
      <c r="B353" s="21">
        <v>44733</v>
      </c>
      <c r="C353" s="52" t="s">
        <v>795</v>
      </c>
      <c r="K353" s="24"/>
      <c r="L353" s="24"/>
      <c r="N353" s="39"/>
      <c r="O353" s="40">
        <f t="shared" si="34"/>
        <v>44734</v>
      </c>
      <c r="P353" s="41">
        <f t="shared" si="32"/>
        <v>44759</v>
      </c>
      <c r="Q353" s="48" t="s">
        <v>639</v>
      </c>
      <c r="S353" s="4">
        <v>5.5</v>
      </c>
    </row>
    <row r="354" ht="28.8" spans="1:19">
      <c r="A354" t="s">
        <v>808</v>
      </c>
      <c r="B354" s="21">
        <v>44733</v>
      </c>
      <c r="C354" s="52" t="s">
        <v>795</v>
      </c>
      <c r="D354" s="6">
        <v>5</v>
      </c>
      <c r="H354">
        <v>24</v>
      </c>
      <c r="I354">
        <v>28</v>
      </c>
      <c r="J354" s="7">
        <v>24</v>
      </c>
      <c r="K354" s="24">
        <v>16</v>
      </c>
      <c r="L354" s="24">
        <v>18</v>
      </c>
      <c r="M354" s="7">
        <v>16</v>
      </c>
      <c r="N354" s="39">
        <f t="shared" ref="N354:N359" si="42">(K354+L354+M354)/3</f>
        <v>16.6666666666667</v>
      </c>
      <c r="O354" s="40">
        <f t="shared" si="34"/>
        <v>44717.3333333333</v>
      </c>
      <c r="P354" s="41">
        <f t="shared" si="32"/>
        <v>44742.3333333333</v>
      </c>
      <c r="S354" s="4">
        <v>11</v>
      </c>
    </row>
    <row r="355" ht="28.8" spans="1:19">
      <c r="A355" t="s">
        <v>809</v>
      </c>
      <c r="B355" s="21">
        <v>44733</v>
      </c>
      <c r="C355" s="52" t="s">
        <v>795</v>
      </c>
      <c r="K355" s="24"/>
      <c r="L355" s="24"/>
      <c r="N355" s="39"/>
      <c r="O355" s="40">
        <f t="shared" si="34"/>
        <v>44734</v>
      </c>
      <c r="P355" s="41">
        <f t="shared" ref="P355:P413" si="43">O355+25</f>
        <v>44759</v>
      </c>
      <c r="Q355" s="11" t="s">
        <v>624</v>
      </c>
      <c r="S355" s="4">
        <v>5.5</v>
      </c>
    </row>
    <row r="356" ht="28.8" spans="1:19">
      <c r="A356" t="s">
        <v>810</v>
      </c>
      <c r="B356" s="21">
        <v>44733</v>
      </c>
      <c r="C356" s="52" t="s">
        <v>795</v>
      </c>
      <c r="D356" s="6">
        <v>4</v>
      </c>
      <c r="H356" t="s">
        <v>42</v>
      </c>
      <c r="I356" t="s">
        <v>42</v>
      </c>
      <c r="J356" s="7" t="s">
        <v>42</v>
      </c>
      <c r="K356" s="24">
        <v>11</v>
      </c>
      <c r="L356" s="24">
        <v>11</v>
      </c>
      <c r="M356" s="7">
        <v>11</v>
      </c>
      <c r="N356" s="39">
        <f t="shared" si="42"/>
        <v>11</v>
      </c>
      <c r="O356" s="40">
        <f t="shared" si="34"/>
        <v>44723</v>
      </c>
      <c r="P356" s="41">
        <f t="shared" si="43"/>
        <v>44748</v>
      </c>
      <c r="S356" s="4">
        <v>11</v>
      </c>
    </row>
    <row r="357" s="3" customFormat="1" spans="1:19">
      <c r="A357" s="3" t="s">
        <v>627</v>
      </c>
      <c r="B357" s="26"/>
      <c r="C357" s="27"/>
      <c r="D357" s="28"/>
      <c r="G357" s="29"/>
      <c r="J357" s="29"/>
      <c r="K357" s="42"/>
      <c r="L357" s="42"/>
      <c r="M357" s="29"/>
      <c r="S357" s="3">
        <f>SUM(S339:S356)</f>
        <v>148.5</v>
      </c>
    </row>
    <row r="358" ht="28.8" spans="1:19">
      <c r="A358" t="s">
        <v>528</v>
      </c>
      <c r="B358" s="21">
        <v>44733</v>
      </c>
      <c r="C358" s="31" t="s">
        <v>811</v>
      </c>
      <c r="K358" s="24"/>
      <c r="L358" s="24"/>
      <c r="N358" s="39"/>
      <c r="O358" s="40">
        <f t="shared" si="34"/>
        <v>44734</v>
      </c>
      <c r="P358" s="41">
        <f t="shared" si="43"/>
        <v>44759</v>
      </c>
      <c r="Q358" s="63" t="s">
        <v>812</v>
      </c>
      <c r="S358" s="4">
        <v>3.5</v>
      </c>
    </row>
    <row r="359" ht="28.8" spans="1:19">
      <c r="A359" t="s">
        <v>530</v>
      </c>
      <c r="B359" s="21">
        <v>44733</v>
      </c>
      <c r="C359" s="31" t="s">
        <v>811</v>
      </c>
      <c r="D359" s="6">
        <v>4</v>
      </c>
      <c r="H359">
        <v>31</v>
      </c>
      <c r="I359">
        <v>32</v>
      </c>
      <c r="J359" s="7">
        <v>30</v>
      </c>
      <c r="K359" s="24">
        <v>19</v>
      </c>
      <c r="L359" s="24">
        <v>19</v>
      </c>
      <c r="M359" s="7">
        <v>19</v>
      </c>
      <c r="N359" s="39">
        <f t="shared" si="42"/>
        <v>19</v>
      </c>
      <c r="O359" s="40">
        <f t="shared" si="34"/>
        <v>44715</v>
      </c>
      <c r="P359" s="41">
        <f t="shared" si="43"/>
        <v>44740</v>
      </c>
      <c r="S359" s="4">
        <f>B359-'[1]Мечение-1'!B345</f>
        <v>7</v>
      </c>
    </row>
    <row r="360" ht="28.8" spans="1:19">
      <c r="A360" t="s">
        <v>533</v>
      </c>
      <c r="B360" s="21">
        <v>44733</v>
      </c>
      <c r="C360" s="31" t="s">
        <v>811</v>
      </c>
      <c r="K360" s="24"/>
      <c r="L360" s="24"/>
      <c r="N360" s="39"/>
      <c r="O360" s="40">
        <f t="shared" si="34"/>
        <v>44734</v>
      </c>
      <c r="P360" s="41">
        <f t="shared" si="43"/>
        <v>44759</v>
      </c>
      <c r="Q360" s="48" t="s">
        <v>639</v>
      </c>
      <c r="S360" s="4">
        <v>3.5</v>
      </c>
    </row>
    <row r="361" ht="28.8" spans="1:19">
      <c r="A361" t="s">
        <v>534</v>
      </c>
      <c r="B361" s="21">
        <v>44733</v>
      </c>
      <c r="C361" s="31" t="s">
        <v>811</v>
      </c>
      <c r="K361" s="24"/>
      <c r="L361" s="24"/>
      <c r="N361" s="39"/>
      <c r="O361" s="40">
        <f t="shared" ref="O361:O413" si="44">B361-N361+1</f>
        <v>44734</v>
      </c>
      <c r="P361" s="41">
        <f t="shared" si="43"/>
        <v>44759</v>
      </c>
      <c r="Q361" s="11" t="s">
        <v>640</v>
      </c>
      <c r="S361" s="4">
        <v>3.5</v>
      </c>
    </row>
    <row r="362" ht="28.8" spans="1:19">
      <c r="A362" t="s">
        <v>535</v>
      </c>
      <c r="B362" s="21">
        <v>44733</v>
      </c>
      <c r="C362" s="31" t="s">
        <v>811</v>
      </c>
      <c r="K362" s="24"/>
      <c r="L362" s="24"/>
      <c r="N362" s="39"/>
      <c r="O362" s="40">
        <f t="shared" si="44"/>
        <v>44734</v>
      </c>
      <c r="P362" s="41">
        <f t="shared" si="43"/>
        <v>44759</v>
      </c>
      <c r="Q362" s="48" t="s">
        <v>639</v>
      </c>
      <c r="S362" s="4">
        <v>3.5</v>
      </c>
    </row>
    <row r="363" ht="28.8" spans="1:19">
      <c r="A363" t="s">
        <v>536</v>
      </c>
      <c r="B363" s="21">
        <v>44733</v>
      </c>
      <c r="C363" s="31" t="s">
        <v>811</v>
      </c>
      <c r="K363" s="24"/>
      <c r="N363" s="39"/>
      <c r="O363" s="40">
        <f t="shared" si="44"/>
        <v>44734</v>
      </c>
      <c r="P363" s="41">
        <f t="shared" si="43"/>
        <v>44759</v>
      </c>
      <c r="Q363" s="11" t="s">
        <v>624</v>
      </c>
      <c r="S363" s="4">
        <v>3.5</v>
      </c>
    </row>
    <row r="364" ht="28.8" spans="1:19">
      <c r="A364" t="s">
        <v>538</v>
      </c>
      <c r="B364" s="21">
        <v>44733</v>
      </c>
      <c r="C364" s="31" t="s">
        <v>811</v>
      </c>
      <c r="D364" s="6">
        <v>4</v>
      </c>
      <c r="H364">
        <v>39</v>
      </c>
      <c r="I364">
        <v>41</v>
      </c>
      <c r="J364" s="7">
        <v>35</v>
      </c>
      <c r="K364" s="24">
        <v>22</v>
      </c>
      <c r="L364" s="24">
        <v>23</v>
      </c>
      <c r="M364" s="7">
        <v>21</v>
      </c>
      <c r="N364" s="39">
        <f t="shared" ref="N364:N365" si="45">(K364+L364+M364)/3</f>
        <v>22</v>
      </c>
      <c r="O364" s="40">
        <f t="shared" si="44"/>
        <v>44712</v>
      </c>
      <c r="P364" s="41">
        <f t="shared" si="43"/>
        <v>44737</v>
      </c>
      <c r="S364" s="4">
        <v>7</v>
      </c>
    </row>
    <row r="365" ht="28.8" spans="1:19">
      <c r="A365" t="s">
        <v>539</v>
      </c>
      <c r="B365" s="21">
        <v>44733</v>
      </c>
      <c r="C365" s="31" t="s">
        <v>811</v>
      </c>
      <c r="D365" s="6">
        <v>4</v>
      </c>
      <c r="H365">
        <v>32</v>
      </c>
      <c r="I365">
        <v>32</v>
      </c>
      <c r="J365" s="7">
        <v>32</v>
      </c>
      <c r="K365" s="24">
        <v>19</v>
      </c>
      <c r="L365" s="24">
        <v>19</v>
      </c>
      <c r="M365" s="7">
        <v>19</v>
      </c>
      <c r="N365" s="39">
        <f t="shared" si="45"/>
        <v>19</v>
      </c>
      <c r="O365" s="40">
        <f t="shared" si="44"/>
        <v>44715</v>
      </c>
      <c r="P365" s="41">
        <f t="shared" si="43"/>
        <v>44740</v>
      </c>
      <c r="S365" s="4">
        <v>7</v>
      </c>
    </row>
    <row r="366" ht="28.8" spans="1:19">
      <c r="A366" t="s">
        <v>540</v>
      </c>
      <c r="B366" s="21">
        <v>44733</v>
      </c>
      <c r="C366" s="31" t="s">
        <v>811</v>
      </c>
      <c r="H366" t="s">
        <v>622</v>
      </c>
      <c r="K366" s="24">
        <v>26</v>
      </c>
      <c r="L366" s="24"/>
      <c r="N366" s="39">
        <v>26</v>
      </c>
      <c r="O366" s="40">
        <f t="shared" si="44"/>
        <v>44708</v>
      </c>
      <c r="P366" s="41">
        <f t="shared" si="43"/>
        <v>44733</v>
      </c>
      <c r="S366" s="4">
        <v>7</v>
      </c>
    </row>
    <row r="367" ht="28.8" spans="1:19">
      <c r="A367" t="s">
        <v>541</v>
      </c>
      <c r="B367" s="21">
        <v>44733</v>
      </c>
      <c r="C367" s="31" t="s">
        <v>811</v>
      </c>
      <c r="D367" s="6">
        <v>5</v>
      </c>
      <c r="H367" t="s">
        <v>39</v>
      </c>
      <c r="K367" s="24">
        <v>24</v>
      </c>
      <c r="L367" s="24"/>
      <c r="N367" s="39">
        <v>24</v>
      </c>
      <c r="O367" s="40">
        <f t="shared" si="44"/>
        <v>44710</v>
      </c>
      <c r="P367" s="41">
        <f t="shared" si="43"/>
        <v>44735</v>
      </c>
      <c r="S367" s="4">
        <v>7</v>
      </c>
    </row>
    <row r="368" ht="28.8" spans="1:19">
      <c r="A368" t="s">
        <v>544</v>
      </c>
      <c r="B368" s="21">
        <v>44733</v>
      </c>
      <c r="C368" s="31" t="s">
        <v>811</v>
      </c>
      <c r="K368" s="24"/>
      <c r="L368" s="24"/>
      <c r="N368" s="39"/>
      <c r="O368" s="40">
        <f t="shared" si="44"/>
        <v>44734</v>
      </c>
      <c r="P368" s="41">
        <f t="shared" si="43"/>
        <v>44759</v>
      </c>
      <c r="Q368" s="11" t="s">
        <v>633</v>
      </c>
      <c r="S368" s="4">
        <v>3.5</v>
      </c>
    </row>
    <row r="369" ht="28.8" spans="1:19">
      <c r="A369" t="s">
        <v>545</v>
      </c>
      <c r="B369" s="21">
        <v>44733</v>
      </c>
      <c r="C369" s="31" t="s">
        <v>811</v>
      </c>
      <c r="K369" s="24"/>
      <c r="L369" s="24"/>
      <c r="N369" s="39"/>
      <c r="O369" s="40">
        <f t="shared" si="44"/>
        <v>44734</v>
      </c>
      <c r="P369" s="41">
        <f t="shared" si="43"/>
        <v>44759</v>
      </c>
      <c r="Q369" s="11" t="s">
        <v>624</v>
      </c>
      <c r="S369" s="4">
        <v>3.5</v>
      </c>
    </row>
    <row r="370" ht="28.8" spans="1:19">
      <c r="A370" t="s">
        <v>547</v>
      </c>
      <c r="B370" s="21">
        <v>44733</v>
      </c>
      <c r="C370" s="31" t="s">
        <v>811</v>
      </c>
      <c r="K370" s="24"/>
      <c r="L370" s="24"/>
      <c r="N370" s="39"/>
      <c r="O370" s="40">
        <f t="shared" si="44"/>
        <v>44734</v>
      </c>
      <c r="P370" s="41">
        <f t="shared" si="43"/>
        <v>44759</v>
      </c>
      <c r="Q370" s="11" t="s">
        <v>624</v>
      </c>
      <c r="S370" s="4">
        <v>3.5</v>
      </c>
    </row>
    <row r="371" ht="28.8" spans="1:19">
      <c r="A371" t="s">
        <v>548</v>
      </c>
      <c r="B371" s="21">
        <v>44733</v>
      </c>
      <c r="C371" s="31" t="s">
        <v>811</v>
      </c>
      <c r="D371" s="6">
        <v>4</v>
      </c>
      <c r="H371">
        <v>41</v>
      </c>
      <c r="I371">
        <v>45</v>
      </c>
      <c r="J371" s="7">
        <v>50</v>
      </c>
      <c r="K371" s="24">
        <v>23</v>
      </c>
      <c r="L371" s="24">
        <v>23</v>
      </c>
      <c r="M371" s="7">
        <v>23</v>
      </c>
      <c r="N371" s="39">
        <v>23</v>
      </c>
      <c r="O371" s="40">
        <f t="shared" si="44"/>
        <v>44711</v>
      </c>
      <c r="P371" s="41">
        <f t="shared" si="43"/>
        <v>44736</v>
      </c>
      <c r="S371" s="4">
        <v>7</v>
      </c>
    </row>
    <row r="372" ht="28.8" spans="1:19">
      <c r="A372" t="s">
        <v>550</v>
      </c>
      <c r="B372" s="21">
        <v>44733</v>
      </c>
      <c r="C372" s="31" t="s">
        <v>811</v>
      </c>
      <c r="D372" s="6">
        <v>5</v>
      </c>
      <c r="H372">
        <v>40</v>
      </c>
      <c r="I372">
        <v>46</v>
      </c>
      <c r="J372" s="7">
        <v>48</v>
      </c>
      <c r="K372" s="24">
        <v>22</v>
      </c>
      <c r="L372" s="24">
        <v>23</v>
      </c>
      <c r="M372" s="7">
        <v>23</v>
      </c>
      <c r="N372" s="39">
        <f t="shared" ref="N372:N374" si="46">(K372+L372+M372)/3</f>
        <v>22.6666666666667</v>
      </c>
      <c r="O372" s="40">
        <f t="shared" si="44"/>
        <v>44711.3333333333</v>
      </c>
      <c r="P372" s="41">
        <f t="shared" si="43"/>
        <v>44736.3333333333</v>
      </c>
      <c r="S372" s="4">
        <v>7</v>
      </c>
    </row>
    <row r="373" ht="28.8" spans="1:19">
      <c r="A373" t="s">
        <v>551</v>
      </c>
      <c r="B373" s="21">
        <v>44733</v>
      </c>
      <c r="C373" s="31" t="s">
        <v>811</v>
      </c>
      <c r="D373" s="6">
        <v>5</v>
      </c>
      <c r="H373" t="s">
        <v>42</v>
      </c>
      <c r="I373" t="s">
        <v>42</v>
      </c>
      <c r="J373" s="7" t="s">
        <v>42</v>
      </c>
      <c r="K373" s="24">
        <v>11</v>
      </c>
      <c r="L373" s="24">
        <v>11</v>
      </c>
      <c r="M373" s="7">
        <v>11</v>
      </c>
      <c r="N373" s="39">
        <f t="shared" si="46"/>
        <v>11</v>
      </c>
      <c r="O373" s="40">
        <f t="shared" si="44"/>
        <v>44723</v>
      </c>
      <c r="P373" s="41">
        <f t="shared" si="43"/>
        <v>44748</v>
      </c>
      <c r="S373" s="4">
        <v>7</v>
      </c>
    </row>
    <row r="374" ht="28.8" spans="1:19">
      <c r="A374" t="s">
        <v>552</v>
      </c>
      <c r="B374" s="21">
        <v>44733</v>
      </c>
      <c r="C374" s="31" t="s">
        <v>811</v>
      </c>
      <c r="D374" s="6">
        <v>3</v>
      </c>
      <c r="H374">
        <v>35</v>
      </c>
      <c r="I374">
        <v>30</v>
      </c>
      <c r="J374" s="7">
        <v>32</v>
      </c>
      <c r="K374" s="24">
        <v>21</v>
      </c>
      <c r="L374" s="24">
        <v>19</v>
      </c>
      <c r="M374" s="7">
        <v>19</v>
      </c>
      <c r="N374" s="39">
        <f t="shared" si="46"/>
        <v>19.6666666666667</v>
      </c>
      <c r="O374" s="40">
        <f t="shared" si="44"/>
        <v>44714.3333333333</v>
      </c>
      <c r="P374" s="41">
        <f t="shared" si="43"/>
        <v>44739.3333333333</v>
      </c>
      <c r="S374" s="4">
        <v>7</v>
      </c>
    </row>
    <row r="375" ht="28.8" spans="1:19">
      <c r="A375" t="s">
        <v>553</v>
      </c>
      <c r="B375" s="21">
        <v>44733</v>
      </c>
      <c r="C375" s="31" t="s">
        <v>811</v>
      </c>
      <c r="K375" s="24"/>
      <c r="L375" s="24"/>
      <c r="N375" s="39"/>
      <c r="O375" s="40">
        <f t="shared" si="44"/>
        <v>44734</v>
      </c>
      <c r="P375" s="41">
        <f t="shared" si="43"/>
        <v>44759</v>
      </c>
      <c r="Q375" s="11" t="s">
        <v>625</v>
      </c>
      <c r="S375" s="4">
        <v>3.5</v>
      </c>
    </row>
    <row r="376" ht="28.8" spans="1:19">
      <c r="A376" t="s">
        <v>813</v>
      </c>
      <c r="B376" s="21">
        <v>44733</v>
      </c>
      <c r="C376" s="31" t="s">
        <v>811</v>
      </c>
      <c r="K376" s="24"/>
      <c r="L376" s="24"/>
      <c r="N376" s="39"/>
      <c r="O376" s="40">
        <f t="shared" si="44"/>
        <v>44734</v>
      </c>
      <c r="P376" s="41">
        <f t="shared" si="43"/>
        <v>44759</v>
      </c>
      <c r="Q376" s="11" t="s">
        <v>624</v>
      </c>
      <c r="S376" s="4">
        <v>3.5</v>
      </c>
    </row>
    <row r="377" ht="28.8" spans="1:19">
      <c r="A377" t="s">
        <v>814</v>
      </c>
      <c r="B377" s="21">
        <v>44733</v>
      </c>
      <c r="C377" s="31" t="s">
        <v>811</v>
      </c>
      <c r="K377" s="24"/>
      <c r="L377" s="24"/>
      <c r="N377" s="39"/>
      <c r="O377" s="40">
        <f t="shared" si="44"/>
        <v>44734</v>
      </c>
      <c r="P377" s="41">
        <f t="shared" si="43"/>
        <v>44759</v>
      </c>
      <c r="Q377" s="11" t="s">
        <v>625</v>
      </c>
      <c r="S377" s="4">
        <v>3.5</v>
      </c>
    </row>
    <row r="378" ht="28.8" spans="1:19">
      <c r="A378" t="s">
        <v>815</v>
      </c>
      <c r="B378" s="21">
        <v>44733</v>
      </c>
      <c r="C378" s="31" t="s">
        <v>811</v>
      </c>
      <c r="K378" s="24"/>
      <c r="L378" s="24"/>
      <c r="N378" s="39"/>
      <c r="O378" s="40">
        <f t="shared" si="44"/>
        <v>44734</v>
      </c>
      <c r="P378" s="41">
        <f t="shared" si="43"/>
        <v>44759</v>
      </c>
      <c r="Q378" s="48" t="s">
        <v>639</v>
      </c>
      <c r="S378" s="4">
        <v>3.5</v>
      </c>
    </row>
    <row r="379" ht="28.8" spans="1:19">
      <c r="A379" t="s">
        <v>816</v>
      </c>
      <c r="B379" s="21">
        <v>44733</v>
      </c>
      <c r="C379" s="31" t="s">
        <v>811</v>
      </c>
      <c r="D379" s="6">
        <v>4</v>
      </c>
      <c r="H379" t="s">
        <v>39</v>
      </c>
      <c r="K379" s="24">
        <v>24</v>
      </c>
      <c r="L379" s="24"/>
      <c r="N379" s="39">
        <v>24</v>
      </c>
      <c r="O379" s="40">
        <f t="shared" si="44"/>
        <v>44710</v>
      </c>
      <c r="P379" s="41">
        <f t="shared" si="43"/>
        <v>44735</v>
      </c>
      <c r="S379" s="4">
        <v>7</v>
      </c>
    </row>
    <row r="380" ht="28.8" spans="1:19">
      <c r="A380" t="s">
        <v>817</v>
      </c>
      <c r="B380" s="21">
        <v>44733</v>
      </c>
      <c r="C380" s="31" t="s">
        <v>811</v>
      </c>
      <c r="D380" s="6">
        <v>5</v>
      </c>
      <c r="H380">
        <v>26</v>
      </c>
      <c r="I380">
        <v>20</v>
      </c>
      <c r="J380" s="7">
        <v>23</v>
      </c>
      <c r="K380" s="24">
        <v>17</v>
      </c>
      <c r="L380" s="24">
        <v>14</v>
      </c>
      <c r="M380" s="7">
        <v>16</v>
      </c>
      <c r="N380" s="39">
        <f t="shared" ref="N380:N383" si="47">(K380+L380+M380)/3</f>
        <v>15.6666666666667</v>
      </c>
      <c r="O380" s="40">
        <f t="shared" si="44"/>
        <v>44718.3333333333</v>
      </c>
      <c r="P380" s="41">
        <f t="shared" si="43"/>
        <v>44743.3333333333</v>
      </c>
      <c r="S380" s="4">
        <v>7</v>
      </c>
    </row>
    <row r="381" ht="28.8" spans="1:19">
      <c r="A381" t="s">
        <v>818</v>
      </c>
      <c r="B381" s="21">
        <v>44733</v>
      </c>
      <c r="C381" s="31" t="s">
        <v>811</v>
      </c>
      <c r="K381" s="24"/>
      <c r="L381" s="24"/>
      <c r="N381" s="39"/>
      <c r="O381" s="40">
        <f t="shared" si="44"/>
        <v>44734</v>
      </c>
      <c r="P381" s="41">
        <f t="shared" si="43"/>
        <v>44759</v>
      </c>
      <c r="Q381" s="48" t="s">
        <v>639</v>
      </c>
      <c r="S381" s="4">
        <v>3.5</v>
      </c>
    </row>
    <row r="382" s="3" customFormat="1" spans="1:19">
      <c r="A382" s="3" t="s">
        <v>627</v>
      </c>
      <c r="B382" s="26"/>
      <c r="C382" s="27"/>
      <c r="D382" s="28"/>
      <c r="G382" s="29"/>
      <c r="J382" s="29"/>
      <c r="K382" s="42"/>
      <c r="L382" s="42"/>
      <c r="M382" s="29"/>
      <c r="S382" s="3">
        <f>SUM(S358:S381)</f>
        <v>122.5</v>
      </c>
    </row>
    <row r="383" ht="28.8" spans="1:19">
      <c r="A383" t="s">
        <v>819</v>
      </c>
      <c r="B383" s="21">
        <v>44733</v>
      </c>
      <c r="C383" s="52" t="s">
        <v>820</v>
      </c>
      <c r="D383" s="6">
        <v>4</v>
      </c>
      <c r="H383">
        <v>32</v>
      </c>
      <c r="I383">
        <v>38</v>
      </c>
      <c r="J383" s="7">
        <v>38</v>
      </c>
      <c r="K383" s="24">
        <v>19</v>
      </c>
      <c r="L383" s="24">
        <v>22</v>
      </c>
      <c r="M383" s="7">
        <v>22</v>
      </c>
      <c r="N383" s="39">
        <f t="shared" si="47"/>
        <v>21</v>
      </c>
      <c r="O383" s="40">
        <f t="shared" si="44"/>
        <v>44713</v>
      </c>
      <c r="P383" s="41">
        <f t="shared" si="43"/>
        <v>44738</v>
      </c>
      <c r="S383" s="4">
        <f>B383-'[1]Мечение-1'!B368</f>
        <v>7</v>
      </c>
    </row>
    <row r="384" ht="28.8" spans="1:19">
      <c r="A384" t="s">
        <v>821</v>
      </c>
      <c r="B384" s="21">
        <v>44733</v>
      </c>
      <c r="C384" s="52" t="s">
        <v>820</v>
      </c>
      <c r="K384" s="24"/>
      <c r="L384" s="24"/>
      <c r="N384" s="39"/>
      <c r="O384" s="40">
        <f t="shared" si="44"/>
        <v>44734</v>
      </c>
      <c r="P384" s="41">
        <f t="shared" si="43"/>
        <v>44759</v>
      </c>
      <c r="Q384" s="11" t="s">
        <v>625</v>
      </c>
      <c r="S384" s="4">
        <v>3.5</v>
      </c>
    </row>
    <row r="385" ht="28.8" spans="1:19">
      <c r="A385" t="s">
        <v>822</v>
      </c>
      <c r="B385" s="21">
        <v>44733</v>
      </c>
      <c r="C385" s="52" t="s">
        <v>820</v>
      </c>
      <c r="K385" s="24"/>
      <c r="L385" s="24"/>
      <c r="N385" s="39"/>
      <c r="O385" s="40">
        <f t="shared" si="44"/>
        <v>44734</v>
      </c>
      <c r="P385" s="41">
        <f t="shared" si="43"/>
        <v>44759</v>
      </c>
      <c r="Q385" s="48" t="s">
        <v>639</v>
      </c>
      <c r="S385" s="4">
        <v>3.5</v>
      </c>
    </row>
    <row r="386" ht="28.8" spans="1:19">
      <c r="A386" t="s">
        <v>823</v>
      </c>
      <c r="B386" s="21">
        <v>44733</v>
      </c>
      <c r="C386" s="52" t="s">
        <v>820</v>
      </c>
      <c r="D386" s="6">
        <v>4</v>
      </c>
      <c r="H386">
        <v>37</v>
      </c>
      <c r="I386">
        <v>30</v>
      </c>
      <c r="J386" s="7">
        <v>31</v>
      </c>
      <c r="K386" s="24">
        <v>22</v>
      </c>
      <c r="L386" s="24">
        <v>19</v>
      </c>
      <c r="M386" s="7">
        <v>19</v>
      </c>
      <c r="N386" s="39">
        <f t="shared" ref="N386:N388" si="48">(K386+L386+M386)/3</f>
        <v>20</v>
      </c>
      <c r="O386" s="40">
        <f t="shared" si="44"/>
        <v>44714</v>
      </c>
      <c r="P386" s="41">
        <f t="shared" si="43"/>
        <v>44739</v>
      </c>
      <c r="S386" s="4">
        <v>7</v>
      </c>
    </row>
    <row r="387" ht="28.8" spans="1:19">
      <c r="A387" t="s">
        <v>824</v>
      </c>
      <c r="B387" s="21">
        <v>44733</v>
      </c>
      <c r="C387" s="52" t="s">
        <v>820</v>
      </c>
      <c r="D387" s="6">
        <v>2</v>
      </c>
      <c r="H387">
        <v>32</v>
      </c>
      <c r="I387">
        <v>36</v>
      </c>
      <c r="K387" s="24">
        <v>19</v>
      </c>
      <c r="L387" s="24">
        <v>21</v>
      </c>
      <c r="N387" s="39">
        <f>(K387+L387)/2</f>
        <v>20</v>
      </c>
      <c r="O387" s="40">
        <f t="shared" si="44"/>
        <v>44714</v>
      </c>
      <c r="P387" s="41">
        <f t="shared" si="43"/>
        <v>44739</v>
      </c>
      <c r="S387" s="4">
        <v>7</v>
      </c>
    </row>
    <row r="388" ht="28.8" spans="1:19">
      <c r="A388" t="s">
        <v>825</v>
      </c>
      <c r="B388" s="21">
        <v>44733</v>
      </c>
      <c r="C388" s="52" t="s">
        <v>820</v>
      </c>
      <c r="D388" s="6">
        <v>4</v>
      </c>
      <c r="E388">
        <v>90</v>
      </c>
      <c r="F388">
        <v>90</v>
      </c>
      <c r="G388" s="7">
        <v>90</v>
      </c>
      <c r="K388" s="24">
        <v>10</v>
      </c>
      <c r="L388" s="24">
        <v>10</v>
      </c>
      <c r="M388" s="7">
        <v>10</v>
      </c>
      <c r="N388" s="39">
        <f t="shared" si="48"/>
        <v>10</v>
      </c>
      <c r="O388" s="40">
        <f t="shared" si="44"/>
        <v>44724</v>
      </c>
      <c r="P388" s="41">
        <f t="shared" si="43"/>
        <v>44749</v>
      </c>
      <c r="S388" s="4">
        <v>7</v>
      </c>
    </row>
    <row r="389" ht="28.8" spans="1:19">
      <c r="A389" t="s">
        <v>826</v>
      </c>
      <c r="B389" s="21">
        <v>44733</v>
      </c>
      <c r="C389" s="52" t="s">
        <v>820</v>
      </c>
      <c r="K389" s="24"/>
      <c r="L389" s="24"/>
      <c r="N389" s="39"/>
      <c r="O389" s="40">
        <f t="shared" si="44"/>
        <v>44734</v>
      </c>
      <c r="P389" s="41">
        <f t="shared" si="43"/>
        <v>44759</v>
      </c>
      <c r="Q389" s="11" t="s">
        <v>624</v>
      </c>
      <c r="S389" s="4">
        <v>3.5</v>
      </c>
    </row>
    <row r="390" ht="28.8" spans="1:19">
      <c r="A390" t="s">
        <v>827</v>
      </c>
      <c r="B390" s="21">
        <v>44733</v>
      </c>
      <c r="C390" s="52" t="s">
        <v>820</v>
      </c>
      <c r="D390" s="6" t="s">
        <v>658</v>
      </c>
      <c r="K390" s="24"/>
      <c r="L390" s="24"/>
      <c r="N390" s="39"/>
      <c r="O390" s="40">
        <f t="shared" si="44"/>
        <v>44734</v>
      </c>
      <c r="P390" s="41">
        <f t="shared" si="43"/>
        <v>44759</v>
      </c>
      <c r="Q390" s="56" t="s">
        <v>658</v>
      </c>
      <c r="S390" s="4">
        <v>0</v>
      </c>
    </row>
    <row r="391" ht="28.8" spans="1:19">
      <c r="A391" t="s">
        <v>828</v>
      </c>
      <c r="B391" s="21">
        <v>44733</v>
      </c>
      <c r="C391" s="52" t="s">
        <v>820</v>
      </c>
      <c r="D391" s="6" t="s">
        <v>658</v>
      </c>
      <c r="K391" s="24"/>
      <c r="L391" s="24"/>
      <c r="N391" s="39"/>
      <c r="O391" s="40">
        <f t="shared" si="44"/>
        <v>44734</v>
      </c>
      <c r="P391" s="41">
        <f t="shared" si="43"/>
        <v>44759</v>
      </c>
      <c r="Q391" s="56" t="s">
        <v>658</v>
      </c>
      <c r="S391" s="4">
        <v>0</v>
      </c>
    </row>
    <row r="392" ht="28.8" spans="1:19">
      <c r="A392" t="s">
        <v>829</v>
      </c>
      <c r="B392" s="21">
        <v>44733</v>
      </c>
      <c r="C392" s="52" t="s">
        <v>820</v>
      </c>
      <c r="D392" s="6" t="s">
        <v>658</v>
      </c>
      <c r="K392" s="24"/>
      <c r="L392" s="24"/>
      <c r="N392" s="39"/>
      <c r="O392" s="40">
        <f t="shared" si="44"/>
        <v>44734</v>
      </c>
      <c r="P392" s="41">
        <f t="shared" si="43"/>
        <v>44759</v>
      </c>
      <c r="Q392" s="56" t="s">
        <v>658</v>
      </c>
      <c r="S392" s="4">
        <v>0</v>
      </c>
    </row>
    <row r="393" ht="28.8" spans="1:19">
      <c r="A393" t="s">
        <v>830</v>
      </c>
      <c r="B393" s="21">
        <v>44733</v>
      </c>
      <c r="C393" s="52" t="s">
        <v>820</v>
      </c>
      <c r="D393" s="6" t="s">
        <v>658</v>
      </c>
      <c r="K393" s="24"/>
      <c r="L393" s="24"/>
      <c r="N393" s="39"/>
      <c r="O393" s="40">
        <f t="shared" si="44"/>
        <v>44734</v>
      </c>
      <c r="P393" s="41">
        <f t="shared" si="43"/>
        <v>44759</v>
      </c>
      <c r="Q393" s="56" t="s">
        <v>658</v>
      </c>
      <c r="S393" s="4">
        <v>0</v>
      </c>
    </row>
    <row r="394" ht="28.8" spans="1:19">
      <c r="A394" t="s">
        <v>831</v>
      </c>
      <c r="B394" s="21">
        <v>44733</v>
      </c>
      <c r="C394" s="52" t="s">
        <v>820</v>
      </c>
      <c r="D394" s="6">
        <v>4</v>
      </c>
      <c r="E394">
        <v>0</v>
      </c>
      <c r="F394">
        <v>0</v>
      </c>
      <c r="G394" s="7">
        <v>0</v>
      </c>
      <c r="K394" s="24">
        <v>0</v>
      </c>
      <c r="L394" s="24">
        <v>0</v>
      </c>
      <c r="M394" s="7">
        <v>0</v>
      </c>
      <c r="N394" s="39">
        <f t="shared" ref="N394" si="49">(K394+L394+M394)/3</f>
        <v>0</v>
      </c>
      <c r="O394" s="40">
        <f t="shared" si="44"/>
        <v>44734</v>
      </c>
      <c r="P394" s="41">
        <f t="shared" si="43"/>
        <v>44759</v>
      </c>
      <c r="S394" s="4">
        <v>7</v>
      </c>
    </row>
    <row r="395" ht="28.8" spans="1:19">
      <c r="A395" t="s">
        <v>832</v>
      </c>
      <c r="B395" s="21">
        <v>44733</v>
      </c>
      <c r="C395" s="52" t="s">
        <v>820</v>
      </c>
      <c r="K395" s="24"/>
      <c r="L395" s="24"/>
      <c r="N395" s="39"/>
      <c r="O395" s="40">
        <f t="shared" si="44"/>
        <v>44734</v>
      </c>
      <c r="P395" s="41">
        <f t="shared" si="43"/>
        <v>44759</v>
      </c>
      <c r="Q395" s="11" t="s">
        <v>624</v>
      </c>
      <c r="S395" s="4">
        <v>3.5</v>
      </c>
    </row>
    <row r="396" s="3" customFormat="1" spans="1:19">
      <c r="A396" s="3" t="s">
        <v>627</v>
      </c>
      <c r="B396" s="26"/>
      <c r="C396" s="27"/>
      <c r="D396" s="28"/>
      <c r="G396" s="29"/>
      <c r="J396" s="29"/>
      <c r="K396" s="42"/>
      <c r="L396" s="42"/>
      <c r="M396" s="29"/>
      <c r="S396" s="3">
        <f>SUM(S383:S395)</f>
        <v>49</v>
      </c>
    </row>
    <row r="397" spans="1:19">
      <c r="A397" t="s">
        <v>554</v>
      </c>
      <c r="B397" s="21">
        <v>44734</v>
      </c>
      <c r="C397" s="31" t="s">
        <v>833</v>
      </c>
      <c r="H397" s="24"/>
      <c r="N397" s="39"/>
      <c r="O397" s="40">
        <f t="shared" si="44"/>
        <v>44735</v>
      </c>
      <c r="P397" s="41">
        <f t="shared" si="43"/>
        <v>44760</v>
      </c>
      <c r="Q397" s="48" t="s">
        <v>639</v>
      </c>
      <c r="S397" s="4">
        <v>4.5</v>
      </c>
    </row>
    <row r="398" spans="1:19">
      <c r="A398" t="s">
        <v>556</v>
      </c>
      <c r="B398" s="21">
        <v>44734</v>
      </c>
      <c r="C398" s="31" t="s">
        <v>833</v>
      </c>
      <c r="N398" s="39"/>
      <c r="O398" s="40">
        <f t="shared" si="44"/>
        <v>44735</v>
      </c>
      <c r="P398" s="41">
        <f t="shared" si="43"/>
        <v>44760</v>
      </c>
      <c r="Q398" s="11" t="s">
        <v>625</v>
      </c>
      <c r="S398" s="4">
        <v>4.5</v>
      </c>
    </row>
    <row r="399" spans="1:19">
      <c r="A399" t="s">
        <v>557</v>
      </c>
      <c r="B399" s="21">
        <v>44734</v>
      </c>
      <c r="C399" s="31" t="s">
        <v>833</v>
      </c>
      <c r="K399" s="24"/>
      <c r="L399" s="24"/>
      <c r="N399" s="39"/>
      <c r="O399" s="40">
        <f t="shared" si="44"/>
        <v>44735</v>
      </c>
      <c r="P399" s="41">
        <f t="shared" si="43"/>
        <v>44760</v>
      </c>
      <c r="Q399" s="48" t="s">
        <v>639</v>
      </c>
      <c r="S399" s="4">
        <v>4.5</v>
      </c>
    </row>
    <row r="400" spans="1:19">
      <c r="A400" t="s">
        <v>558</v>
      </c>
      <c r="B400" s="21">
        <v>44734</v>
      </c>
      <c r="C400" s="31" t="s">
        <v>833</v>
      </c>
      <c r="K400" s="24"/>
      <c r="L400" s="24"/>
      <c r="N400" s="39"/>
      <c r="O400" s="40">
        <f t="shared" si="44"/>
        <v>44735</v>
      </c>
      <c r="P400" s="41">
        <f t="shared" si="43"/>
        <v>44760</v>
      </c>
      <c r="Q400" s="48" t="s">
        <v>639</v>
      </c>
      <c r="S400" s="4">
        <v>4.5</v>
      </c>
    </row>
    <row r="401" spans="1:19">
      <c r="A401" t="s">
        <v>559</v>
      </c>
      <c r="B401" s="21">
        <v>44734</v>
      </c>
      <c r="C401" s="31" t="s">
        <v>833</v>
      </c>
      <c r="K401" s="24"/>
      <c r="L401" s="24"/>
      <c r="N401" s="39"/>
      <c r="O401" s="40">
        <f t="shared" si="44"/>
        <v>44735</v>
      </c>
      <c r="P401" s="41">
        <f t="shared" si="43"/>
        <v>44760</v>
      </c>
      <c r="Q401" s="63" t="s">
        <v>812</v>
      </c>
      <c r="S401" s="4">
        <v>4.5</v>
      </c>
    </row>
    <row r="402" spans="1:19">
      <c r="A402" t="s">
        <v>560</v>
      </c>
      <c r="B402" s="21">
        <v>44734</v>
      </c>
      <c r="C402" s="31" t="s">
        <v>833</v>
      </c>
      <c r="D402" s="6">
        <v>3</v>
      </c>
      <c r="H402">
        <v>35</v>
      </c>
      <c r="I402">
        <v>43</v>
      </c>
      <c r="J402" s="7">
        <v>42</v>
      </c>
      <c r="K402" s="24">
        <v>21</v>
      </c>
      <c r="L402" s="24">
        <v>23</v>
      </c>
      <c r="M402" s="7">
        <v>23</v>
      </c>
      <c r="N402" s="39">
        <f t="shared" ref="N402" si="50">(K402+L402+M402)/3</f>
        <v>22.3333333333333</v>
      </c>
      <c r="O402" s="40">
        <f t="shared" si="44"/>
        <v>44712.6666666667</v>
      </c>
      <c r="P402" s="41">
        <f t="shared" si="43"/>
        <v>44737.6666666667</v>
      </c>
      <c r="S402" s="4">
        <f>B402-'[1]Мечение-1'!B387</f>
        <v>9</v>
      </c>
    </row>
    <row r="403" spans="1:19">
      <c r="A403" t="s">
        <v>561</v>
      </c>
      <c r="B403" s="21">
        <v>44734</v>
      </c>
      <c r="C403" s="31" t="s">
        <v>833</v>
      </c>
      <c r="K403" s="24"/>
      <c r="L403" s="24"/>
      <c r="N403" s="39"/>
      <c r="O403" s="40">
        <f t="shared" si="44"/>
        <v>44735</v>
      </c>
      <c r="P403" s="41">
        <f t="shared" si="43"/>
        <v>44760</v>
      </c>
      <c r="Q403" s="11" t="s">
        <v>631</v>
      </c>
      <c r="S403" s="4">
        <v>4.5</v>
      </c>
    </row>
    <row r="404" spans="1:19">
      <c r="A404" t="s">
        <v>562</v>
      </c>
      <c r="B404" s="21">
        <v>44734</v>
      </c>
      <c r="C404" s="31" t="s">
        <v>833</v>
      </c>
      <c r="K404" s="24"/>
      <c r="L404" s="24"/>
      <c r="N404" s="39"/>
      <c r="O404" s="40">
        <f t="shared" si="44"/>
        <v>44735</v>
      </c>
      <c r="P404" s="41">
        <f t="shared" si="43"/>
        <v>44760</v>
      </c>
      <c r="Q404" s="11" t="s">
        <v>834</v>
      </c>
      <c r="S404" s="4">
        <v>4.5</v>
      </c>
    </row>
    <row r="405" spans="1:19">
      <c r="A405" t="s">
        <v>563</v>
      </c>
      <c r="B405" s="21">
        <v>44734</v>
      </c>
      <c r="C405" s="31" t="s">
        <v>833</v>
      </c>
      <c r="D405" s="6" t="s">
        <v>658</v>
      </c>
      <c r="K405" s="24"/>
      <c r="N405" s="39"/>
      <c r="O405" s="40">
        <f t="shared" si="44"/>
        <v>44735</v>
      </c>
      <c r="P405" s="41">
        <f t="shared" si="43"/>
        <v>44760</v>
      </c>
      <c r="Q405" s="56" t="s">
        <v>658</v>
      </c>
      <c r="S405" s="4">
        <v>0</v>
      </c>
    </row>
    <row r="406" spans="1:19">
      <c r="A406" t="s">
        <v>565</v>
      </c>
      <c r="B406" s="21">
        <v>44734</v>
      </c>
      <c r="C406" s="31" t="s">
        <v>833</v>
      </c>
      <c r="H406" t="s">
        <v>622</v>
      </c>
      <c r="K406" s="24">
        <v>26</v>
      </c>
      <c r="N406" s="39">
        <v>26</v>
      </c>
      <c r="O406" s="40">
        <f t="shared" si="44"/>
        <v>44709</v>
      </c>
      <c r="P406" s="41">
        <f t="shared" si="43"/>
        <v>44734</v>
      </c>
      <c r="S406" s="4">
        <v>9</v>
      </c>
    </row>
    <row r="407" spans="1:19">
      <c r="A407" t="s">
        <v>566</v>
      </c>
      <c r="B407" s="21">
        <v>44734</v>
      </c>
      <c r="C407" s="31" t="s">
        <v>833</v>
      </c>
      <c r="K407" s="24"/>
      <c r="N407" s="39"/>
      <c r="O407" s="40">
        <f t="shared" si="44"/>
        <v>44735</v>
      </c>
      <c r="P407" s="41">
        <f t="shared" si="43"/>
        <v>44760</v>
      </c>
      <c r="Q407" s="48" t="s">
        <v>639</v>
      </c>
      <c r="S407" s="4">
        <v>4.5</v>
      </c>
    </row>
    <row r="408" spans="1:19">
      <c r="A408" t="s">
        <v>568</v>
      </c>
      <c r="B408" s="21">
        <v>44734</v>
      </c>
      <c r="C408" s="31" t="s">
        <v>833</v>
      </c>
      <c r="K408" s="24"/>
      <c r="L408" s="24"/>
      <c r="N408" s="39"/>
      <c r="O408" s="40">
        <f t="shared" si="44"/>
        <v>44735</v>
      </c>
      <c r="P408" s="41">
        <f t="shared" si="43"/>
        <v>44760</v>
      </c>
      <c r="Q408" s="11" t="s">
        <v>625</v>
      </c>
      <c r="S408" s="4">
        <v>4.5</v>
      </c>
    </row>
    <row r="409" spans="1:19">
      <c r="A409" t="s">
        <v>569</v>
      </c>
      <c r="B409" s="21">
        <v>44734</v>
      </c>
      <c r="C409" s="31" t="s">
        <v>833</v>
      </c>
      <c r="K409" s="24"/>
      <c r="L409" s="24"/>
      <c r="N409" s="39"/>
      <c r="O409" s="40">
        <f t="shared" si="44"/>
        <v>44735</v>
      </c>
      <c r="P409" s="41">
        <f t="shared" si="43"/>
        <v>44760</v>
      </c>
      <c r="Q409" s="11" t="s">
        <v>625</v>
      </c>
      <c r="S409" s="4">
        <v>4.5</v>
      </c>
    </row>
    <row r="410" spans="1:19">
      <c r="A410" t="s">
        <v>570</v>
      </c>
      <c r="B410" s="21">
        <v>44734</v>
      </c>
      <c r="C410" s="31" t="s">
        <v>833</v>
      </c>
      <c r="D410" s="6">
        <v>4</v>
      </c>
      <c r="H410">
        <v>32</v>
      </c>
      <c r="I410">
        <v>30</v>
      </c>
      <c r="J410" s="7">
        <v>31</v>
      </c>
      <c r="K410" s="24">
        <v>19</v>
      </c>
      <c r="L410" s="24">
        <v>19</v>
      </c>
      <c r="M410" s="7">
        <v>19</v>
      </c>
      <c r="N410" s="39">
        <f t="shared" ref="N410" si="51">(K410+L410+M410)/3</f>
        <v>19</v>
      </c>
      <c r="O410" s="40">
        <f t="shared" si="44"/>
        <v>44716</v>
      </c>
      <c r="P410" s="41">
        <f t="shared" si="43"/>
        <v>44741</v>
      </c>
      <c r="S410" s="4">
        <v>9</v>
      </c>
    </row>
    <row r="411" spans="1:19">
      <c r="A411" t="s">
        <v>572</v>
      </c>
      <c r="B411" s="21">
        <v>44734</v>
      </c>
      <c r="C411" s="31" t="s">
        <v>833</v>
      </c>
      <c r="D411" s="6">
        <v>2</v>
      </c>
      <c r="H411">
        <v>32</v>
      </c>
      <c r="I411">
        <v>29</v>
      </c>
      <c r="K411" s="24">
        <v>19</v>
      </c>
      <c r="L411" s="24">
        <v>18</v>
      </c>
      <c r="N411" s="39">
        <f>(K411+L411)/2</f>
        <v>18.5</v>
      </c>
      <c r="O411" s="40">
        <f t="shared" si="44"/>
        <v>44716.5</v>
      </c>
      <c r="P411" s="41">
        <f t="shared" si="43"/>
        <v>44741.5</v>
      </c>
      <c r="S411" s="4">
        <v>9</v>
      </c>
    </row>
    <row r="412" spans="1:19">
      <c r="A412" t="s">
        <v>835</v>
      </c>
      <c r="B412" s="21">
        <v>44734</v>
      </c>
      <c r="C412" s="31" t="s">
        <v>833</v>
      </c>
      <c r="D412" s="6">
        <v>2</v>
      </c>
      <c r="H412">
        <v>27</v>
      </c>
      <c r="I412">
        <v>30</v>
      </c>
      <c r="K412" s="24">
        <v>17</v>
      </c>
      <c r="L412" s="24">
        <v>19</v>
      </c>
      <c r="N412" s="39">
        <f>(K412+L412)/2</f>
        <v>18</v>
      </c>
      <c r="O412" s="40">
        <f t="shared" si="44"/>
        <v>44717</v>
      </c>
      <c r="P412" s="41">
        <f t="shared" si="43"/>
        <v>44742</v>
      </c>
      <c r="S412" s="4">
        <v>9</v>
      </c>
    </row>
    <row r="413" spans="1:19">
      <c r="A413" t="s">
        <v>836</v>
      </c>
      <c r="B413" s="21">
        <v>44734</v>
      </c>
      <c r="C413" s="31" t="s">
        <v>833</v>
      </c>
      <c r="K413" s="24"/>
      <c r="L413" s="24"/>
      <c r="N413" s="39"/>
      <c r="O413" s="40">
        <f t="shared" si="44"/>
        <v>44735</v>
      </c>
      <c r="P413" s="41">
        <f t="shared" si="43"/>
        <v>44760</v>
      </c>
      <c r="Q413" s="11" t="s">
        <v>625</v>
      </c>
      <c r="S413" s="4">
        <v>4.5</v>
      </c>
    </row>
    <row r="414" s="3" customFormat="1" spans="1:19">
      <c r="A414" s="3" t="s">
        <v>627</v>
      </c>
      <c r="B414" s="26"/>
      <c r="C414" s="27"/>
      <c r="D414" s="28"/>
      <c r="G414" s="29"/>
      <c r="J414" s="29"/>
      <c r="K414" s="42"/>
      <c r="L414" s="42"/>
      <c r="M414" s="29"/>
      <c r="S414" s="3">
        <f>SUM(S397:S413)</f>
        <v>94.5</v>
      </c>
    </row>
    <row r="415" spans="1:19">
      <c r="A415" t="s">
        <v>574</v>
      </c>
      <c r="B415" s="21">
        <v>44734</v>
      </c>
      <c r="C415" s="31" t="s">
        <v>575</v>
      </c>
      <c r="K415" s="24"/>
      <c r="L415" s="24"/>
      <c r="N415" s="39"/>
      <c r="O415" s="40">
        <f>B415-N415+1</f>
        <v>44735</v>
      </c>
      <c r="P415" s="41">
        <f>O415+25</f>
        <v>44760</v>
      </c>
      <c r="Q415" s="11" t="s">
        <v>624</v>
      </c>
      <c r="S415" s="4">
        <v>4.5</v>
      </c>
    </row>
    <row r="416" spans="1:19">
      <c r="A416" t="s">
        <v>576</v>
      </c>
      <c r="B416" s="21">
        <v>44734</v>
      </c>
      <c r="C416" s="31" t="s">
        <v>575</v>
      </c>
      <c r="K416" s="24"/>
      <c r="L416" s="24"/>
      <c r="N416" s="39"/>
      <c r="O416" s="40">
        <f>B416-N416+1</f>
        <v>44735</v>
      </c>
      <c r="P416" s="41">
        <f>O416+25</f>
        <v>44760</v>
      </c>
      <c r="Q416" s="63" t="s">
        <v>812</v>
      </c>
      <c r="S416" s="4">
        <v>0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Юг</vt:lpstr>
      <vt:lpstr>Север</vt:lpstr>
      <vt:lpstr>Мечение-1</vt:lpstr>
      <vt:lpstr>Мечение-2</vt:lpstr>
      <vt:lpstr>Беспок 2023</vt:lpstr>
      <vt:lpstr>Беспок 2023 без Ромб</vt:lpstr>
      <vt:lpstr>Укрытость</vt:lpstr>
      <vt:lpstr>Укрытость без Ромб</vt:lpstr>
      <vt:lpstr>Мечение-2 старое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google1599737165</cp:lastModifiedBy>
  <dcterms:created xsi:type="dcterms:W3CDTF">2006-09-28T05:33:00Z</dcterms:created>
  <dcterms:modified xsi:type="dcterms:W3CDTF">2024-03-22T05:50:58Z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CE21CE219EA44B07818F1EB1A35D0101_12</vt:lpwstr>
  </property>
  <property fmtid="{D5CDD505-2E9C-101B-9397-08002B2CF9AE}" pid="3" name="KSOProductBuildVer">
    <vt:lpwstr>1049-12.2.0.13489</vt:lpwstr>
  </property>
</Properties>
</file>