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BD2D8AB4-3692-4ECB-A287-3A6D2393009B}" xr6:coauthVersionLast="47" xr6:coauthVersionMax="47" xr10:uidLastSave="{00000000-0000-0000-0000-000000000000}"/>
  <bookViews>
    <workbookView xWindow="-120" yWindow="-120" windowWidth="24240" windowHeight="13740" xr2:uid="{F791B1F6-0513-4E2F-832D-B9156456856D}"/>
  </bookViews>
  <sheets>
    <sheet name="CAPM" sheetId="1" r:id="rId1"/>
    <sheet name="V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7" i="2"/>
  <c r="H2" i="2"/>
  <c r="H1" i="2"/>
  <c r="F3" i="2"/>
  <c r="D9" i="2" l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8" i="2"/>
  <c r="F2" i="2"/>
  <c r="D4" i="2"/>
  <c r="D3" i="2"/>
  <c r="D2" i="2"/>
  <c r="D1" i="2"/>
  <c r="X4" i="1"/>
  <c r="X3" i="1"/>
  <c r="X5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4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<sst xmlns="http://schemas.openxmlformats.org/spreadsheetml/2006/main" count="30" uniqueCount="23">
  <si>
    <t>Date</t>
  </si>
  <si>
    <t>Adj Close</t>
  </si>
  <si>
    <t>Return Log</t>
  </si>
  <si>
    <t>Close</t>
  </si>
  <si>
    <t>ISP.MI</t>
  </si>
  <si>
    <t>FTSE.MIB</t>
  </si>
  <si>
    <t>Covarianza</t>
  </si>
  <si>
    <t>Varianza Mercato</t>
  </si>
  <si>
    <t>Beta</t>
  </si>
  <si>
    <t>MIN</t>
  </si>
  <si>
    <t>MAX</t>
  </si>
  <si>
    <t>classi</t>
  </si>
  <si>
    <t>MEDIA</t>
  </si>
  <si>
    <t>ST. DEV.</t>
  </si>
  <si>
    <t>Nr. Bin</t>
  </si>
  <si>
    <t>Delta Bin</t>
  </si>
  <si>
    <t>Classe</t>
  </si>
  <si>
    <t>Altro</t>
  </si>
  <si>
    <t>Frequenza</t>
  </si>
  <si>
    <t>Normale</t>
  </si>
  <si>
    <t>Nr Punti</t>
  </si>
  <si>
    <t>VaR</t>
  </si>
  <si>
    <t>Perc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</si>
</sst>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0" fillId="2" borderId="4" xfId="0" applyNumberFormat="1" applyFill="1" applyBorder="1"/>
    <xf numFmtId="164" fontId="0" fillId="2" borderId="10" xfId="0" applyNumberFormat="1" applyFill="1" applyBorder="1"/>
    <xf numFmtId="0" fontId="0" fillId="2" borderId="10" xfId="0" applyFill="1" applyBorder="1"/>
    <xf numFmtId="164" fontId="0" fillId="3" borderId="9" xfId="0" applyNumberFormat="1" applyFill="1" applyBorder="1"/>
    <xf numFmtId="0" fontId="0" fillId="3" borderId="9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9" xfId="0" applyFill="1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CAPM!$B$2</c:f>
              <c:strCache>
                <c:ptCount val="1"/>
                <c:pt idx="0">
                  <c:v>Adj Close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CAPM!$A$3:$A$279</c:f>
              <c:numCache>
                <c:formatCode>m/d/yyyy</c:formatCode>
                <c:ptCount val="277"/>
                <c:pt idx="0">
                  <c:v>45103</c:v>
                </c:pt>
                <c:pt idx="1">
                  <c:v>45104</c:v>
                </c:pt>
                <c:pt idx="2">
                  <c:v>45105</c:v>
                </c:pt>
                <c:pt idx="3">
                  <c:v>45106</c:v>
                </c:pt>
                <c:pt idx="4">
                  <c:v>45107</c:v>
                </c:pt>
                <c:pt idx="5">
                  <c:v>45110</c:v>
                </c:pt>
                <c:pt idx="6">
                  <c:v>45111</c:v>
                </c:pt>
                <c:pt idx="7">
                  <c:v>45112</c:v>
                </c:pt>
                <c:pt idx="8">
                  <c:v>45113</c:v>
                </c:pt>
                <c:pt idx="9">
                  <c:v>45114</c:v>
                </c:pt>
                <c:pt idx="10">
                  <c:v>45117</c:v>
                </c:pt>
                <c:pt idx="11">
                  <c:v>45118</c:v>
                </c:pt>
                <c:pt idx="12">
                  <c:v>45119</c:v>
                </c:pt>
                <c:pt idx="13">
                  <c:v>45120</c:v>
                </c:pt>
                <c:pt idx="14">
                  <c:v>45121</c:v>
                </c:pt>
                <c:pt idx="15">
                  <c:v>45124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45131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45138</c:v>
                </c:pt>
                <c:pt idx="26">
                  <c:v>45139</c:v>
                </c:pt>
                <c:pt idx="27">
                  <c:v>45140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45188</c:v>
                </c:pt>
                <c:pt idx="61">
                  <c:v>45189</c:v>
                </c:pt>
                <c:pt idx="62">
                  <c:v>45190</c:v>
                </c:pt>
                <c:pt idx="63">
                  <c:v>45191</c:v>
                </c:pt>
                <c:pt idx="64">
                  <c:v>45194</c:v>
                </c:pt>
                <c:pt idx="65">
                  <c:v>45195</c:v>
                </c:pt>
                <c:pt idx="66">
                  <c:v>45196</c:v>
                </c:pt>
                <c:pt idx="67">
                  <c:v>45197</c:v>
                </c:pt>
                <c:pt idx="68">
                  <c:v>45198</c:v>
                </c:pt>
                <c:pt idx="69">
                  <c:v>45201</c:v>
                </c:pt>
                <c:pt idx="70">
                  <c:v>45202</c:v>
                </c:pt>
                <c:pt idx="71">
                  <c:v>45203</c:v>
                </c:pt>
                <c:pt idx="72">
                  <c:v>45204</c:v>
                </c:pt>
                <c:pt idx="73">
                  <c:v>45205</c:v>
                </c:pt>
                <c:pt idx="74">
                  <c:v>45208</c:v>
                </c:pt>
                <c:pt idx="75">
                  <c:v>45209</c:v>
                </c:pt>
                <c:pt idx="76">
                  <c:v>45210</c:v>
                </c:pt>
                <c:pt idx="77">
                  <c:v>45211</c:v>
                </c:pt>
                <c:pt idx="78">
                  <c:v>45212</c:v>
                </c:pt>
                <c:pt idx="79">
                  <c:v>45215</c:v>
                </c:pt>
                <c:pt idx="80">
                  <c:v>45216</c:v>
                </c:pt>
                <c:pt idx="81">
                  <c:v>45217</c:v>
                </c:pt>
                <c:pt idx="82">
                  <c:v>45218</c:v>
                </c:pt>
                <c:pt idx="83">
                  <c:v>45219</c:v>
                </c:pt>
                <c:pt idx="84">
                  <c:v>45222</c:v>
                </c:pt>
                <c:pt idx="85">
                  <c:v>45223</c:v>
                </c:pt>
                <c:pt idx="86">
                  <c:v>45224</c:v>
                </c:pt>
                <c:pt idx="87">
                  <c:v>45225</c:v>
                </c:pt>
                <c:pt idx="88">
                  <c:v>45226</c:v>
                </c:pt>
                <c:pt idx="89">
                  <c:v>45229</c:v>
                </c:pt>
                <c:pt idx="90">
                  <c:v>45230</c:v>
                </c:pt>
                <c:pt idx="91">
                  <c:v>45231</c:v>
                </c:pt>
                <c:pt idx="92">
                  <c:v>45232</c:v>
                </c:pt>
                <c:pt idx="93">
                  <c:v>45233</c:v>
                </c:pt>
                <c:pt idx="94">
                  <c:v>45236</c:v>
                </c:pt>
                <c:pt idx="95">
                  <c:v>45237</c:v>
                </c:pt>
                <c:pt idx="96">
                  <c:v>45238</c:v>
                </c:pt>
                <c:pt idx="97">
                  <c:v>45239</c:v>
                </c:pt>
                <c:pt idx="98">
                  <c:v>45240</c:v>
                </c:pt>
                <c:pt idx="99">
                  <c:v>45243</c:v>
                </c:pt>
                <c:pt idx="100">
                  <c:v>45244</c:v>
                </c:pt>
                <c:pt idx="101">
                  <c:v>45245</c:v>
                </c:pt>
                <c:pt idx="102">
                  <c:v>45246</c:v>
                </c:pt>
                <c:pt idx="103">
                  <c:v>45247</c:v>
                </c:pt>
                <c:pt idx="104">
                  <c:v>45250</c:v>
                </c:pt>
                <c:pt idx="105">
                  <c:v>45251</c:v>
                </c:pt>
                <c:pt idx="106">
                  <c:v>45252</c:v>
                </c:pt>
                <c:pt idx="107">
                  <c:v>45253</c:v>
                </c:pt>
                <c:pt idx="108">
                  <c:v>45254</c:v>
                </c:pt>
                <c:pt idx="109">
                  <c:v>45257</c:v>
                </c:pt>
                <c:pt idx="110">
                  <c:v>45258</c:v>
                </c:pt>
                <c:pt idx="111">
                  <c:v>45259</c:v>
                </c:pt>
                <c:pt idx="112">
                  <c:v>45260</c:v>
                </c:pt>
                <c:pt idx="113">
                  <c:v>45261</c:v>
                </c:pt>
                <c:pt idx="114">
                  <c:v>45264</c:v>
                </c:pt>
                <c:pt idx="115">
                  <c:v>45265</c:v>
                </c:pt>
                <c:pt idx="116">
                  <c:v>45266</c:v>
                </c:pt>
                <c:pt idx="117">
                  <c:v>45267</c:v>
                </c:pt>
                <c:pt idx="118">
                  <c:v>45268</c:v>
                </c:pt>
                <c:pt idx="119">
                  <c:v>45271</c:v>
                </c:pt>
                <c:pt idx="120">
                  <c:v>45272</c:v>
                </c:pt>
                <c:pt idx="121">
                  <c:v>45273</c:v>
                </c:pt>
                <c:pt idx="122">
                  <c:v>45274</c:v>
                </c:pt>
                <c:pt idx="123">
                  <c:v>45275</c:v>
                </c:pt>
                <c:pt idx="124">
                  <c:v>45278</c:v>
                </c:pt>
                <c:pt idx="125">
                  <c:v>45279</c:v>
                </c:pt>
                <c:pt idx="126">
                  <c:v>45280</c:v>
                </c:pt>
                <c:pt idx="127">
                  <c:v>45281</c:v>
                </c:pt>
                <c:pt idx="128">
                  <c:v>45282</c:v>
                </c:pt>
                <c:pt idx="129">
                  <c:v>45287</c:v>
                </c:pt>
                <c:pt idx="130">
                  <c:v>45288</c:v>
                </c:pt>
                <c:pt idx="131">
                  <c:v>45289</c:v>
                </c:pt>
                <c:pt idx="132">
                  <c:v>45293</c:v>
                </c:pt>
                <c:pt idx="133">
                  <c:v>45294</c:v>
                </c:pt>
                <c:pt idx="134">
                  <c:v>45295</c:v>
                </c:pt>
                <c:pt idx="135">
                  <c:v>45296</c:v>
                </c:pt>
                <c:pt idx="136">
                  <c:v>45299</c:v>
                </c:pt>
                <c:pt idx="137">
                  <c:v>45300</c:v>
                </c:pt>
                <c:pt idx="138">
                  <c:v>45301</c:v>
                </c:pt>
                <c:pt idx="139">
                  <c:v>45302</c:v>
                </c:pt>
                <c:pt idx="140">
                  <c:v>45303</c:v>
                </c:pt>
                <c:pt idx="141">
                  <c:v>45306</c:v>
                </c:pt>
                <c:pt idx="142">
                  <c:v>45307</c:v>
                </c:pt>
                <c:pt idx="143">
                  <c:v>45308</c:v>
                </c:pt>
                <c:pt idx="144">
                  <c:v>45309</c:v>
                </c:pt>
                <c:pt idx="145">
                  <c:v>45310</c:v>
                </c:pt>
                <c:pt idx="146">
                  <c:v>45313</c:v>
                </c:pt>
                <c:pt idx="147">
                  <c:v>45314</c:v>
                </c:pt>
                <c:pt idx="148">
                  <c:v>45315</c:v>
                </c:pt>
                <c:pt idx="149">
                  <c:v>45316</c:v>
                </c:pt>
                <c:pt idx="150">
                  <c:v>45317</c:v>
                </c:pt>
                <c:pt idx="151">
                  <c:v>45320</c:v>
                </c:pt>
                <c:pt idx="152">
                  <c:v>45321</c:v>
                </c:pt>
                <c:pt idx="153">
                  <c:v>45322</c:v>
                </c:pt>
                <c:pt idx="154">
                  <c:v>45323</c:v>
                </c:pt>
                <c:pt idx="155">
                  <c:v>45324</c:v>
                </c:pt>
                <c:pt idx="156">
                  <c:v>45327</c:v>
                </c:pt>
                <c:pt idx="157">
                  <c:v>45328</c:v>
                </c:pt>
                <c:pt idx="158">
                  <c:v>45329</c:v>
                </c:pt>
                <c:pt idx="159">
                  <c:v>45330</c:v>
                </c:pt>
                <c:pt idx="160">
                  <c:v>45331</c:v>
                </c:pt>
                <c:pt idx="161">
                  <c:v>45334</c:v>
                </c:pt>
                <c:pt idx="162">
                  <c:v>45335</c:v>
                </c:pt>
                <c:pt idx="163">
                  <c:v>45336</c:v>
                </c:pt>
                <c:pt idx="164">
                  <c:v>45337</c:v>
                </c:pt>
                <c:pt idx="165">
                  <c:v>45338</c:v>
                </c:pt>
                <c:pt idx="166">
                  <c:v>45341</c:v>
                </c:pt>
                <c:pt idx="167">
                  <c:v>45342</c:v>
                </c:pt>
                <c:pt idx="168">
                  <c:v>45343</c:v>
                </c:pt>
                <c:pt idx="169">
                  <c:v>45344</c:v>
                </c:pt>
                <c:pt idx="170">
                  <c:v>45345</c:v>
                </c:pt>
                <c:pt idx="171">
                  <c:v>45348</c:v>
                </c:pt>
                <c:pt idx="172">
                  <c:v>45349</c:v>
                </c:pt>
                <c:pt idx="173">
                  <c:v>45350</c:v>
                </c:pt>
                <c:pt idx="174">
                  <c:v>45351</c:v>
                </c:pt>
                <c:pt idx="175">
                  <c:v>45352</c:v>
                </c:pt>
                <c:pt idx="176">
                  <c:v>45355</c:v>
                </c:pt>
                <c:pt idx="177">
                  <c:v>45356</c:v>
                </c:pt>
                <c:pt idx="178">
                  <c:v>45357</c:v>
                </c:pt>
                <c:pt idx="179">
                  <c:v>45358</c:v>
                </c:pt>
                <c:pt idx="180">
                  <c:v>45359</c:v>
                </c:pt>
                <c:pt idx="181">
                  <c:v>45362</c:v>
                </c:pt>
                <c:pt idx="182">
                  <c:v>45363</c:v>
                </c:pt>
                <c:pt idx="183">
                  <c:v>45364</c:v>
                </c:pt>
                <c:pt idx="184">
                  <c:v>45365</c:v>
                </c:pt>
                <c:pt idx="185">
                  <c:v>45366</c:v>
                </c:pt>
                <c:pt idx="186">
                  <c:v>45369</c:v>
                </c:pt>
                <c:pt idx="187">
                  <c:v>45370</c:v>
                </c:pt>
                <c:pt idx="188">
                  <c:v>45371</c:v>
                </c:pt>
                <c:pt idx="189">
                  <c:v>45372</c:v>
                </c:pt>
                <c:pt idx="190">
                  <c:v>45373</c:v>
                </c:pt>
                <c:pt idx="191">
                  <c:v>45376</c:v>
                </c:pt>
                <c:pt idx="192">
                  <c:v>45377</c:v>
                </c:pt>
                <c:pt idx="193">
                  <c:v>45378</c:v>
                </c:pt>
                <c:pt idx="194">
                  <c:v>45379</c:v>
                </c:pt>
                <c:pt idx="195">
                  <c:v>45384</c:v>
                </c:pt>
                <c:pt idx="196">
                  <c:v>45385</c:v>
                </c:pt>
                <c:pt idx="197">
                  <c:v>45386</c:v>
                </c:pt>
                <c:pt idx="198">
                  <c:v>45387</c:v>
                </c:pt>
                <c:pt idx="199">
                  <c:v>45390</c:v>
                </c:pt>
                <c:pt idx="200">
                  <c:v>45391</c:v>
                </c:pt>
                <c:pt idx="201">
                  <c:v>45392</c:v>
                </c:pt>
                <c:pt idx="202">
                  <c:v>45393</c:v>
                </c:pt>
                <c:pt idx="203">
                  <c:v>45394</c:v>
                </c:pt>
                <c:pt idx="204">
                  <c:v>45397</c:v>
                </c:pt>
                <c:pt idx="205">
                  <c:v>45398</c:v>
                </c:pt>
                <c:pt idx="206">
                  <c:v>45399</c:v>
                </c:pt>
                <c:pt idx="207">
                  <c:v>45400</c:v>
                </c:pt>
                <c:pt idx="208">
                  <c:v>45401</c:v>
                </c:pt>
                <c:pt idx="209">
                  <c:v>45404</c:v>
                </c:pt>
                <c:pt idx="210">
                  <c:v>45405</c:v>
                </c:pt>
                <c:pt idx="211">
                  <c:v>45406</c:v>
                </c:pt>
                <c:pt idx="212">
                  <c:v>45407</c:v>
                </c:pt>
                <c:pt idx="213">
                  <c:v>45408</c:v>
                </c:pt>
                <c:pt idx="214">
                  <c:v>45411</c:v>
                </c:pt>
                <c:pt idx="215">
                  <c:v>45412</c:v>
                </c:pt>
                <c:pt idx="216">
                  <c:v>45414</c:v>
                </c:pt>
                <c:pt idx="217">
                  <c:v>45415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45425</c:v>
                </c:pt>
                <c:pt idx="224">
                  <c:v>45426</c:v>
                </c:pt>
                <c:pt idx="225">
                  <c:v>45427</c:v>
                </c:pt>
                <c:pt idx="226">
                  <c:v>45428</c:v>
                </c:pt>
                <c:pt idx="227">
                  <c:v>45429</c:v>
                </c:pt>
                <c:pt idx="228">
                  <c:v>45432</c:v>
                </c:pt>
                <c:pt idx="229">
                  <c:v>45433</c:v>
                </c:pt>
                <c:pt idx="230">
                  <c:v>45434</c:v>
                </c:pt>
                <c:pt idx="231">
                  <c:v>45435</c:v>
                </c:pt>
                <c:pt idx="232">
                  <c:v>45436</c:v>
                </c:pt>
                <c:pt idx="233">
                  <c:v>45439</c:v>
                </c:pt>
                <c:pt idx="234">
                  <c:v>45440</c:v>
                </c:pt>
                <c:pt idx="235">
                  <c:v>45441</c:v>
                </c:pt>
                <c:pt idx="236">
                  <c:v>45442</c:v>
                </c:pt>
                <c:pt idx="237">
                  <c:v>45443</c:v>
                </c:pt>
                <c:pt idx="238">
                  <c:v>45446</c:v>
                </c:pt>
                <c:pt idx="239">
                  <c:v>45447</c:v>
                </c:pt>
                <c:pt idx="240">
                  <c:v>45448</c:v>
                </c:pt>
                <c:pt idx="241">
                  <c:v>45449</c:v>
                </c:pt>
                <c:pt idx="242">
                  <c:v>45450</c:v>
                </c:pt>
                <c:pt idx="243">
                  <c:v>45453</c:v>
                </c:pt>
                <c:pt idx="244">
                  <c:v>45454</c:v>
                </c:pt>
                <c:pt idx="245">
                  <c:v>45455</c:v>
                </c:pt>
                <c:pt idx="246">
                  <c:v>45456</c:v>
                </c:pt>
                <c:pt idx="247">
                  <c:v>45457</c:v>
                </c:pt>
                <c:pt idx="248">
                  <c:v>45460</c:v>
                </c:pt>
                <c:pt idx="249">
                  <c:v>45461</c:v>
                </c:pt>
                <c:pt idx="250">
                  <c:v>45462</c:v>
                </c:pt>
                <c:pt idx="251">
                  <c:v>45463</c:v>
                </c:pt>
                <c:pt idx="252">
                  <c:v>45464</c:v>
                </c:pt>
                <c:pt idx="253">
                  <c:v>45467</c:v>
                </c:pt>
                <c:pt idx="254">
                  <c:v>45468</c:v>
                </c:pt>
              </c:numCache>
            </c:numRef>
          </c:xVal>
          <c:yVal>
            <c:numRef>
              <c:f>CAPM!$B$3:$B$279</c:f>
              <c:numCache>
                <c:formatCode>General</c:formatCode>
                <c:ptCount val="277"/>
                <c:pt idx="0">
                  <c:v>2.1179060000000001</c:v>
                </c:pt>
                <c:pt idx="1">
                  <c:v>2.144698</c:v>
                </c:pt>
                <c:pt idx="2">
                  <c:v>2.1465139999999998</c:v>
                </c:pt>
                <c:pt idx="3">
                  <c:v>2.1669489999999998</c:v>
                </c:pt>
                <c:pt idx="4">
                  <c:v>2.1796630000000001</c:v>
                </c:pt>
                <c:pt idx="5">
                  <c:v>2.2132670000000001</c:v>
                </c:pt>
                <c:pt idx="6">
                  <c:v>2.1982810000000002</c:v>
                </c:pt>
                <c:pt idx="7">
                  <c:v>2.187837</c:v>
                </c:pt>
                <c:pt idx="8">
                  <c:v>2.125626</c:v>
                </c:pt>
                <c:pt idx="9">
                  <c:v>2.133346</c:v>
                </c:pt>
                <c:pt idx="10">
                  <c:v>2.1406109999999998</c:v>
                </c:pt>
                <c:pt idx="11">
                  <c:v>2.1619540000000002</c:v>
                </c:pt>
                <c:pt idx="12">
                  <c:v>2.1869290000000001</c:v>
                </c:pt>
                <c:pt idx="13">
                  <c:v>2.219624</c:v>
                </c:pt>
                <c:pt idx="14">
                  <c:v>2.207363</c:v>
                </c:pt>
                <c:pt idx="15">
                  <c:v>2.2114500000000001</c:v>
                </c:pt>
                <c:pt idx="16">
                  <c:v>2.2396039999999999</c:v>
                </c:pt>
                <c:pt idx="17">
                  <c:v>2.263217</c:v>
                </c:pt>
                <c:pt idx="18">
                  <c:v>2.2904629999999999</c:v>
                </c:pt>
                <c:pt idx="19">
                  <c:v>2.2986360000000001</c:v>
                </c:pt>
                <c:pt idx="20">
                  <c:v>2.3031779999999999</c:v>
                </c:pt>
                <c:pt idx="21">
                  <c:v>2.3059020000000001</c:v>
                </c:pt>
                <c:pt idx="22">
                  <c:v>2.3059020000000001</c:v>
                </c:pt>
                <c:pt idx="23">
                  <c:v>2.3367810000000002</c:v>
                </c:pt>
                <c:pt idx="24">
                  <c:v>2.3699300000000001</c:v>
                </c:pt>
                <c:pt idx="25">
                  <c:v>2.3876400000000002</c:v>
                </c:pt>
                <c:pt idx="26">
                  <c:v>2.3694760000000001</c:v>
                </c:pt>
                <c:pt idx="27">
                  <c:v>2.327699</c:v>
                </c:pt>
                <c:pt idx="28">
                  <c:v>2.3118050000000001</c:v>
                </c:pt>
                <c:pt idx="29">
                  <c:v>2.3099889999999998</c:v>
                </c:pt>
                <c:pt idx="30">
                  <c:v>2.3249740000000001</c:v>
                </c:pt>
                <c:pt idx="31">
                  <c:v>2.1233559999999998</c:v>
                </c:pt>
                <c:pt idx="32">
                  <c:v>2.1728519999999998</c:v>
                </c:pt>
                <c:pt idx="33">
                  <c:v>2.214175</c:v>
                </c:pt>
                <c:pt idx="34">
                  <c:v>2.2155369999999999</c:v>
                </c:pt>
                <c:pt idx="35">
                  <c:v>2.220532</c:v>
                </c:pt>
                <c:pt idx="36">
                  <c:v>2.2060010000000001</c:v>
                </c:pt>
                <c:pt idx="37">
                  <c:v>2.1973729999999998</c:v>
                </c:pt>
                <c:pt idx="38">
                  <c:v>2.189654</c:v>
                </c:pt>
                <c:pt idx="39">
                  <c:v>2.2150829999999999</c:v>
                </c:pt>
                <c:pt idx="40">
                  <c:v>2.2337009999999999</c:v>
                </c:pt>
                <c:pt idx="41">
                  <c:v>2.2296140000000002</c:v>
                </c:pt>
                <c:pt idx="42">
                  <c:v>2.2232569999999998</c:v>
                </c:pt>
                <c:pt idx="43">
                  <c:v>2.2246190000000001</c:v>
                </c:pt>
                <c:pt idx="44">
                  <c:v>2.2495940000000001</c:v>
                </c:pt>
                <c:pt idx="45">
                  <c:v>2.263671</c:v>
                </c:pt>
                <c:pt idx="46">
                  <c:v>2.2722989999999998</c:v>
                </c:pt>
                <c:pt idx="47">
                  <c:v>2.245053</c:v>
                </c:pt>
                <c:pt idx="48">
                  <c:v>2.2337009999999999</c:v>
                </c:pt>
                <c:pt idx="49">
                  <c:v>2.2291599999999998</c:v>
                </c:pt>
                <c:pt idx="50">
                  <c:v>2.2218939999999998</c:v>
                </c:pt>
                <c:pt idx="51">
                  <c:v>2.1719439999999999</c:v>
                </c:pt>
                <c:pt idx="52">
                  <c:v>2.1660400000000002</c:v>
                </c:pt>
                <c:pt idx="53">
                  <c:v>2.1919240000000002</c:v>
                </c:pt>
                <c:pt idx="54">
                  <c:v>2.252319</c:v>
                </c:pt>
                <c:pt idx="55">
                  <c:v>2.2482319999999998</c:v>
                </c:pt>
                <c:pt idx="56">
                  <c:v>2.2364259999999998</c:v>
                </c:pt>
                <c:pt idx="57">
                  <c:v>2.2477779999999998</c:v>
                </c:pt>
                <c:pt idx="58">
                  <c:v>2.2423289999999998</c:v>
                </c:pt>
                <c:pt idx="59">
                  <c:v>2.206909</c:v>
                </c:pt>
                <c:pt idx="60">
                  <c:v>2.2173530000000001</c:v>
                </c:pt>
                <c:pt idx="61">
                  <c:v>2.282743</c:v>
                </c:pt>
                <c:pt idx="62">
                  <c:v>2.2641249999999999</c:v>
                </c:pt>
                <c:pt idx="63">
                  <c:v>2.2350629999999998</c:v>
                </c:pt>
                <c:pt idx="64">
                  <c:v>2.2337009999999999</c:v>
                </c:pt>
                <c:pt idx="65">
                  <c:v>2.2032769999999999</c:v>
                </c:pt>
                <c:pt idx="66">
                  <c:v>2.2005520000000001</c:v>
                </c:pt>
                <c:pt idx="67">
                  <c:v>2.2246190000000001</c:v>
                </c:pt>
                <c:pt idx="68">
                  <c:v>2.2159909999999998</c:v>
                </c:pt>
                <c:pt idx="69">
                  <c:v>2.189654</c:v>
                </c:pt>
                <c:pt idx="70">
                  <c:v>2.1669489999999998</c:v>
                </c:pt>
                <c:pt idx="71">
                  <c:v>2.1456059999999999</c:v>
                </c:pt>
                <c:pt idx="72">
                  <c:v>2.1469680000000002</c:v>
                </c:pt>
                <c:pt idx="73">
                  <c:v>2.1810260000000001</c:v>
                </c:pt>
                <c:pt idx="74">
                  <c:v>2.1583209999999999</c:v>
                </c:pt>
                <c:pt idx="75">
                  <c:v>2.2023679999999999</c:v>
                </c:pt>
                <c:pt idx="76">
                  <c:v>2.2187160000000001</c:v>
                </c:pt>
                <c:pt idx="77">
                  <c:v>2.2228020000000002</c:v>
                </c:pt>
                <c:pt idx="78">
                  <c:v>2.1851120000000002</c:v>
                </c:pt>
                <c:pt idx="79">
                  <c:v>2.1946490000000001</c:v>
                </c:pt>
                <c:pt idx="80">
                  <c:v>2.2050930000000002</c:v>
                </c:pt>
                <c:pt idx="81">
                  <c:v>2.1796630000000001</c:v>
                </c:pt>
                <c:pt idx="82">
                  <c:v>2.1569590000000001</c:v>
                </c:pt>
                <c:pt idx="83">
                  <c:v>2.1288049999999998</c:v>
                </c:pt>
                <c:pt idx="84">
                  <c:v>2.1555960000000001</c:v>
                </c:pt>
                <c:pt idx="85">
                  <c:v>2.144698</c:v>
                </c:pt>
                <c:pt idx="86">
                  <c:v>2.1397029999999999</c:v>
                </c:pt>
                <c:pt idx="87">
                  <c:v>2.1524169999999998</c:v>
                </c:pt>
                <c:pt idx="88">
                  <c:v>2.1592289999999998</c:v>
                </c:pt>
                <c:pt idx="89">
                  <c:v>2.1810260000000001</c:v>
                </c:pt>
                <c:pt idx="90">
                  <c:v>2.2309760000000001</c:v>
                </c:pt>
                <c:pt idx="91">
                  <c:v>2.2623090000000001</c:v>
                </c:pt>
                <c:pt idx="92">
                  <c:v>2.2922790000000002</c:v>
                </c:pt>
                <c:pt idx="93">
                  <c:v>2.3281529999999999</c:v>
                </c:pt>
                <c:pt idx="94">
                  <c:v>2.3304230000000001</c:v>
                </c:pt>
                <c:pt idx="95">
                  <c:v>2.3286069999999999</c:v>
                </c:pt>
                <c:pt idx="96">
                  <c:v>2.332694</c:v>
                </c:pt>
                <c:pt idx="97">
                  <c:v>2.3413219999999999</c:v>
                </c:pt>
                <c:pt idx="98">
                  <c:v>2.3304230000000001</c:v>
                </c:pt>
                <c:pt idx="99">
                  <c:v>2.363572</c:v>
                </c:pt>
                <c:pt idx="100">
                  <c:v>2.3880940000000002</c:v>
                </c:pt>
                <c:pt idx="101">
                  <c:v>2.402625</c:v>
                </c:pt>
                <c:pt idx="102">
                  <c:v>2.4035329999999999</c:v>
                </c:pt>
                <c:pt idx="103">
                  <c:v>2.4380440000000001</c:v>
                </c:pt>
                <c:pt idx="104">
                  <c:v>2.4591569999999998</c:v>
                </c:pt>
                <c:pt idx="105">
                  <c:v>2.4236490000000002</c:v>
                </c:pt>
                <c:pt idx="106">
                  <c:v>2.4385240000000001</c:v>
                </c:pt>
                <c:pt idx="107">
                  <c:v>2.4562780000000002</c:v>
                </c:pt>
                <c:pt idx="108">
                  <c:v>2.4946649999999999</c:v>
                </c:pt>
                <c:pt idx="109">
                  <c:v>2.4951449999999999</c:v>
                </c:pt>
                <c:pt idx="110">
                  <c:v>2.5186570000000001</c:v>
                </c:pt>
                <c:pt idx="111">
                  <c:v>2.5397690000000002</c:v>
                </c:pt>
                <c:pt idx="112">
                  <c:v>2.5349710000000001</c:v>
                </c:pt>
                <c:pt idx="113">
                  <c:v>2.5584829999999998</c:v>
                </c:pt>
                <c:pt idx="114">
                  <c:v>2.5863130000000001</c:v>
                </c:pt>
                <c:pt idx="115">
                  <c:v>2.5752769999999998</c:v>
                </c:pt>
                <c:pt idx="116">
                  <c:v>2.59639</c:v>
                </c:pt>
                <c:pt idx="117">
                  <c:v>2.5695190000000001</c:v>
                </c:pt>
                <c:pt idx="118">
                  <c:v>2.5911119999999999</c:v>
                </c:pt>
                <c:pt idx="119">
                  <c:v>2.5824750000000001</c:v>
                </c:pt>
                <c:pt idx="120">
                  <c:v>2.5738379999999998</c:v>
                </c:pt>
                <c:pt idx="121">
                  <c:v>2.5723980000000002</c:v>
                </c:pt>
                <c:pt idx="122">
                  <c:v>2.5157780000000001</c:v>
                </c:pt>
                <c:pt idx="123">
                  <c:v>2.5287329999999999</c:v>
                </c:pt>
                <c:pt idx="124">
                  <c:v>2.519136</c:v>
                </c:pt>
                <c:pt idx="125">
                  <c:v>2.545048</c:v>
                </c:pt>
                <c:pt idx="126">
                  <c:v>2.530653</c:v>
                </c:pt>
                <c:pt idx="127">
                  <c:v>2.5239349999999998</c:v>
                </c:pt>
                <c:pt idx="128">
                  <c:v>2.5402490000000002</c:v>
                </c:pt>
                <c:pt idx="129">
                  <c:v>2.549366</c:v>
                </c:pt>
                <c:pt idx="130">
                  <c:v>2.5359310000000002</c:v>
                </c:pt>
                <c:pt idx="131">
                  <c:v>2.5368909999999998</c:v>
                </c:pt>
                <c:pt idx="132">
                  <c:v>2.5858340000000002</c:v>
                </c:pt>
                <c:pt idx="133">
                  <c:v>2.583434</c:v>
                </c:pt>
                <c:pt idx="134">
                  <c:v>2.6434139999999999</c:v>
                </c:pt>
                <c:pt idx="135">
                  <c:v>2.6750829999999999</c:v>
                </c:pt>
                <c:pt idx="136">
                  <c:v>2.68276</c:v>
                </c:pt>
                <c:pt idx="137">
                  <c:v>2.645813</c:v>
                </c:pt>
                <c:pt idx="138">
                  <c:v>2.6376559999999998</c:v>
                </c:pt>
                <c:pt idx="139">
                  <c:v>2.6170230000000001</c:v>
                </c:pt>
                <c:pt idx="140">
                  <c:v>2.6170230000000001</c:v>
                </c:pt>
                <c:pt idx="141">
                  <c:v>2.613184</c:v>
                </c:pt>
                <c:pt idx="142">
                  <c:v>2.6064669999999999</c:v>
                </c:pt>
                <c:pt idx="143">
                  <c:v>2.6184620000000001</c:v>
                </c:pt>
                <c:pt idx="144">
                  <c:v>2.6390950000000002</c:v>
                </c:pt>
                <c:pt idx="145">
                  <c:v>2.644374</c:v>
                </c:pt>
                <c:pt idx="146">
                  <c:v>2.6563690000000002</c:v>
                </c:pt>
                <c:pt idx="147">
                  <c:v>2.6602079999999999</c:v>
                </c:pt>
                <c:pt idx="148">
                  <c:v>2.7201879999999998</c:v>
                </c:pt>
                <c:pt idx="149">
                  <c:v>2.6947559999999999</c:v>
                </c:pt>
                <c:pt idx="150">
                  <c:v>2.697635</c:v>
                </c:pt>
                <c:pt idx="151">
                  <c:v>2.6698050000000002</c:v>
                </c:pt>
                <c:pt idx="152">
                  <c:v>2.760974</c:v>
                </c:pt>
                <c:pt idx="153">
                  <c:v>2.747538</c:v>
                </c:pt>
                <c:pt idx="154">
                  <c:v>2.6899579999999998</c:v>
                </c:pt>
                <c:pt idx="155">
                  <c:v>2.6870790000000002</c:v>
                </c:pt>
                <c:pt idx="156">
                  <c:v>2.7499370000000001</c:v>
                </c:pt>
                <c:pt idx="157">
                  <c:v>2.7849650000000001</c:v>
                </c:pt>
                <c:pt idx="158">
                  <c:v>2.7254659999999999</c:v>
                </c:pt>
                <c:pt idx="159">
                  <c:v>2.7033930000000002</c:v>
                </c:pt>
                <c:pt idx="160">
                  <c:v>2.6731639999999999</c:v>
                </c:pt>
                <c:pt idx="161">
                  <c:v>2.7096309999999999</c:v>
                </c:pt>
                <c:pt idx="162">
                  <c:v>2.6928369999999999</c:v>
                </c:pt>
                <c:pt idx="163">
                  <c:v>2.7019540000000002</c:v>
                </c:pt>
                <c:pt idx="164">
                  <c:v>2.7144300000000001</c:v>
                </c:pt>
                <c:pt idx="165">
                  <c:v>2.711071</c:v>
                </c:pt>
                <c:pt idx="166">
                  <c:v>2.7245059999999999</c:v>
                </c:pt>
                <c:pt idx="167">
                  <c:v>2.7345820000000001</c:v>
                </c:pt>
                <c:pt idx="168">
                  <c:v>2.7691309999999998</c:v>
                </c:pt>
                <c:pt idx="169">
                  <c:v>2.779687</c:v>
                </c:pt>
                <c:pt idx="170">
                  <c:v>2.8204729999999998</c:v>
                </c:pt>
                <c:pt idx="171">
                  <c:v>2.8353480000000002</c:v>
                </c:pt>
                <c:pt idx="172">
                  <c:v>2.8334290000000002</c:v>
                </c:pt>
                <c:pt idx="173">
                  <c:v>2.8310300000000002</c:v>
                </c:pt>
                <c:pt idx="174">
                  <c:v>2.8195130000000002</c:v>
                </c:pt>
                <c:pt idx="175">
                  <c:v>2.8833319999999998</c:v>
                </c:pt>
                <c:pt idx="176">
                  <c:v>2.879013</c:v>
                </c:pt>
                <c:pt idx="177">
                  <c:v>2.9370729999999998</c:v>
                </c:pt>
                <c:pt idx="178">
                  <c:v>2.977859</c:v>
                </c:pt>
                <c:pt idx="179">
                  <c:v>2.962504</c:v>
                </c:pt>
                <c:pt idx="180">
                  <c:v>2.977379</c:v>
                </c:pt>
                <c:pt idx="181">
                  <c:v>2.9471500000000002</c:v>
                </c:pt>
                <c:pt idx="182">
                  <c:v>3.0152860000000001</c:v>
                </c:pt>
                <c:pt idx="183">
                  <c:v>3.0546329999999999</c:v>
                </c:pt>
                <c:pt idx="184">
                  <c:v>3.0431170000000001</c:v>
                </c:pt>
                <c:pt idx="185">
                  <c:v>3.0973380000000001</c:v>
                </c:pt>
                <c:pt idx="186">
                  <c:v>3.0987779999999998</c:v>
                </c:pt>
                <c:pt idx="187">
                  <c:v>3.1438820000000001</c:v>
                </c:pt>
                <c:pt idx="188">
                  <c:v>3.139084</c:v>
                </c:pt>
                <c:pt idx="189">
                  <c:v>3.1601970000000001</c:v>
                </c:pt>
                <c:pt idx="190">
                  <c:v>3.1621160000000001</c:v>
                </c:pt>
                <c:pt idx="191">
                  <c:v>3.1875469999999999</c:v>
                </c:pt>
                <c:pt idx="192">
                  <c:v>3.2105790000000001</c:v>
                </c:pt>
                <c:pt idx="193">
                  <c:v>3.2129789999999998</c:v>
                </c:pt>
                <c:pt idx="194">
                  <c:v>3.2273740000000002</c:v>
                </c:pt>
                <c:pt idx="195">
                  <c:v>3.2124990000000002</c:v>
                </c:pt>
                <c:pt idx="196">
                  <c:v>3.2657609999999999</c:v>
                </c:pt>
                <c:pt idx="197">
                  <c:v>3.2484860000000002</c:v>
                </c:pt>
                <c:pt idx="198">
                  <c:v>3.1947450000000002</c:v>
                </c:pt>
                <c:pt idx="199">
                  <c:v>3.220656</c:v>
                </c:pt>
                <c:pt idx="200">
                  <c:v>3.1779510000000002</c:v>
                </c:pt>
                <c:pt idx="201">
                  <c:v>3.2148979999999998</c:v>
                </c:pt>
                <c:pt idx="202">
                  <c:v>3.1496400000000002</c:v>
                </c:pt>
                <c:pt idx="203">
                  <c:v>3.1573180000000001</c:v>
                </c:pt>
                <c:pt idx="204">
                  <c:v>3.1923460000000001</c:v>
                </c:pt>
                <c:pt idx="205">
                  <c:v>3.1208499999999999</c:v>
                </c:pt>
                <c:pt idx="206">
                  <c:v>3.1659549999999999</c:v>
                </c:pt>
                <c:pt idx="207">
                  <c:v>3.2144180000000002</c:v>
                </c:pt>
                <c:pt idx="208">
                  <c:v>3.2408090000000001</c:v>
                </c:pt>
                <c:pt idx="209">
                  <c:v>3.290232</c:v>
                </c:pt>
                <c:pt idx="210">
                  <c:v>3.3775620000000002</c:v>
                </c:pt>
                <c:pt idx="211">
                  <c:v>3.3751630000000001</c:v>
                </c:pt>
                <c:pt idx="212">
                  <c:v>3.3617279999999998</c:v>
                </c:pt>
                <c:pt idx="213">
                  <c:v>3.4068320000000001</c:v>
                </c:pt>
                <c:pt idx="214">
                  <c:v>3.4001139999999999</c:v>
                </c:pt>
                <c:pt idx="215">
                  <c:v>3.3837999999999999</c:v>
                </c:pt>
                <c:pt idx="216">
                  <c:v>3.4298639999999998</c:v>
                </c:pt>
                <c:pt idx="217">
                  <c:v>3.322381</c:v>
                </c:pt>
                <c:pt idx="218">
                  <c:v>3.419308</c:v>
                </c:pt>
                <c:pt idx="219">
                  <c:v>3.453376</c:v>
                </c:pt>
                <c:pt idx="220">
                  <c:v>3.4485779999999999</c:v>
                </c:pt>
                <c:pt idx="221">
                  <c:v>3.4351419999999999</c:v>
                </c:pt>
                <c:pt idx="222">
                  <c:v>3.4552960000000001</c:v>
                </c:pt>
                <c:pt idx="223">
                  <c:v>3.4802469999999999</c:v>
                </c:pt>
                <c:pt idx="224">
                  <c:v>3.5536620000000001</c:v>
                </c:pt>
                <c:pt idx="225">
                  <c:v>3.5766939999999998</c:v>
                </c:pt>
                <c:pt idx="226">
                  <c:v>3.582452</c:v>
                </c:pt>
                <c:pt idx="227">
                  <c:v>3.617</c:v>
                </c:pt>
                <c:pt idx="228">
                  <c:v>3.5590000000000002</c:v>
                </c:pt>
                <c:pt idx="229">
                  <c:v>3.55</c:v>
                </c:pt>
                <c:pt idx="230">
                  <c:v>3.5394999999999999</c:v>
                </c:pt>
                <c:pt idx="231">
                  <c:v>3.544</c:v>
                </c:pt>
                <c:pt idx="232">
                  <c:v>3.5510000000000002</c:v>
                </c:pt>
                <c:pt idx="233">
                  <c:v>3.5640000000000001</c:v>
                </c:pt>
                <c:pt idx="234">
                  <c:v>3.6065</c:v>
                </c:pt>
                <c:pt idx="235">
                  <c:v>3.532</c:v>
                </c:pt>
                <c:pt idx="236">
                  <c:v>3.613</c:v>
                </c:pt>
                <c:pt idx="237">
                  <c:v>3.6059999999999999</c:v>
                </c:pt>
                <c:pt idx="238">
                  <c:v>3.64</c:v>
                </c:pt>
                <c:pt idx="239">
                  <c:v>3.5474999999999999</c:v>
                </c:pt>
                <c:pt idx="240">
                  <c:v>3.5430000000000001</c:v>
                </c:pt>
                <c:pt idx="241">
                  <c:v>3.601</c:v>
                </c:pt>
                <c:pt idx="242">
                  <c:v>3.5870000000000002</c:v>
                </c:pt>
                <c:pt idx="243">
                  <c:v>3.5680000000000001</c:v>
                </c:pt>
                <c:pt idx="244">
                  <c:v>3.4765000000000001</c:v>
                </c:pt>
                <c:pt idx="245">
                  <c:v>3.5305</c:v>
                </c:pt>
                <c:pt idx="246">
                  <c:v>3.415</c:v>
                </c:pt>
                <c:pt idx="247">
                  <c:v>3.33</c:v>
                </c:pt>
                <c:pt idx="248">
                  <c:v>3.3654999999999999</c:v>
                </c:pt>
                <c:pt idx="249">
                  <c:v>3.419</c:v>
                </c:pt>
                <c:pt idx="250">
                  <c:v>3.46</c:v>
                </c:pt>
                <c:pt idx="251">
                  <c:v>3.4935</c:v>
                </c:pt>
                <c:pt idx="252">
                  <c:v>3.4529999999999998</c:v>
                </c:pt>
                <c:pt idx="253">
                  <c:v>3.532</c:v>
                </c:pt>
                <c:pt idx="254">
                  <c:v>3.5065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5-41D0-98A1-A17872B8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2784"/>
        <c:axId val="121326304"/>
      </c:scatterChart>
      <c:scatterChart>
        <c:scatterStyle val="lineMarker"/>
        <c:varyColors val="0"/>
        <c:ser>
          <c:idx val="1"/>
          <c:order val="1"/>
          <c:tx>
            <c:strRef>
              <c:f>CAPM!$E$2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CAPM!$A$3:$A$279</c:f>
              <c:numCache>
                <c:formatCode>m/d/yyyy</c:formatCode>
                <c:ptCount val="277"/>
                <c:pt idx="0">
                  <c:v>45103</c:v>
                </c:pt>
                <c:pt idx="1">
                  <c:v>45104</c:v>
                </c:pt>
                <c:pt idx="2">
                  <c:v>45105</c:v>
                </c:pt>
                <c:pt idx="3">
                  <c:v>45106</c:v>
                </c:pt>
                <c:pt idx="4">
                  <c:v>45107</c:v>
                </c:pt>
                <c:pt idx="5">
                  <c:v>45110</c:v>
                </c:pt>
                <c:pt idx="6">
                  <c:v>45111</c:v>
                </c:pt>
                <c:pt idx="7">
                  <c:v>45112</c:v>
                </c:pt>
                <c:pt idx="8">
                  <c:v>45113</c:v>
                </c:pt>
                <c:pt idx="9">
                  <c:v>45114</c:v>
                </c:pt>
                <c:pt idx="10">
                  <c:v>45117</c:v>
                </c:pt>
                <c:pt idx="11">
                  <c:v>45118</c:v>
                </c:pt>
                <c:pt idx="12">
                  <c:v>45119</c:v>
                </c:pt>
                <c:pt idx="13">
                  <c:v>45120</c:v>
                </c:pt>
                <c:pt idx="14">
                  <c:v>45121</c:v>
                </c:pt>
                <c:pt idx="15">
                  <c:v>45124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45131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45138</c:v>
                </c:pt>
                <c:pt idx="26">
                  <c:v>45139</c:v>
                </c:pt>
                <c:pt idx="27">
                  <c:v>45140</c:v>
                </c:pt>
                <c:pt idx="28">
                  <c:v>45141</c:v>
                </c:pt>
                <c:pt idx="29">
                  <c:v>45142</c:v>
                </c:pt>
                <c:pt idx="30">
                  <c:v>45145</c:v>
                </c:pt>
                <c:pt idx="31">
                  <c:v>45146</c:v>
                </c:pt>
                <c:pt idx="32">
                  <c:v>45147</c:v>
                </c:pt>
                <c:pt idx="33">
                  <c:v>45148</c:v>
                </c:pt>
                <c:pt idx="34">
                  <c:v>45149</c:v>
                </c:pt>
                <c:pt idx="35">
                  <c:v>45152</c:v>
                </c:pt>
                <c:pt idx="36">
                  <c:v>45154</c:v>
                </c:pt>
                <c:pt idx="37">
                  <c:v>45155</c:v>
                </c:pt>
                <c:pt idx="38">
                  <c:v>45156</c:v>
                </c:pt>
                <c:pt idx="39">
                  <c:v>45159</c:v>
                </c:pt>
                <c:pt idx="40">
                  <c:v>45160</c:v>
                </c:pt>
                <c:pt idx="41">
                  <c:v>45161</c:v>
                </c:pt>
                <c:pt idx="42">
                  <c:v>45162</c:v>
                </c:pt>
                <c:pt idx="43">
                  <c:v>45163</c:v>
                </c:pt>
                <c:pt idx="44">
                  <c:v>45166</c:v>
                </c:pt>
                <c:pt idx="45">
                  <c:v>45167</c:v>
                </c:pt>
                <c:pt idx="46">
                  <c:v>45168</c:v>
                </c:pt>
                <c:pt idx="47">
                  <c:v>45169</c:v>
                </c:pt>
                <c:pt idx="48">
                  <c:v>45170</c:v>
                </c:pt>
                <c:pt idx="49">
                  <c:v>45173</c:v>
                </c:pt>
                <c:pt idx="50">
                  <c:v>45174</c:v>
                </c:pt>
                <c:pt idx="51">
                  <c:v>45175</c:v>
                </c:pt>
                <c:pt idx="52">
                  <c:v>45176</c:v>
                </c:pt>
                <c:pt idx="53">
                  <c:v>45177</c:v>
                </c:pt>
                <c:pt idx="54">
                  <c:v>45180</c:v>
                </c:pt>
                <c:pt idx="55">
                  <c:v>45181</c:v>
                </c:pt>
                <c:pt idx="56">
                  <c:v>45182</c:v>
                </c:pt>
                <c:pt idx="57">
                  <c:v>45183</c:v>
                </c:pt>
                <c:pt idx="58">
                  <c:v>45184</c:v>
                </c:pt>
                <c:pt idx="59">
                  <c:v>45187</c:v>
                </c:pt>
                <c:pt idx="60">
                  <c:v>45188</c:v>
                </c:pt>
                <c:pt idx="61">
                  <c:v>45189</c:v>
                </c:pt>
                <c:pt idx="62">
                  <c:v>45190</c:v>
                </c:pt>
                <c:pt idx="63">
                  <c:v>45191</c:v>
                </c:pt>
                <c:pt idx="64">
                  <c:v>45194</c:v>
                </c:pt>
                <c:pt idx="65">
                  <c:v>45195</c:v>
                </c:pt>
                <c:pt idx="66">
                  <c:v>45196</c:v>
                </c:pt>
                <c:pt idx="67">
                  <c:v>45197</c:v>
                </c:pt>
                <c:pt idx="68">
                  <c:v>45198</c:v>
                </c:pt>
                <c:pt idx="69">
                  <c:v>45201</c:v>
                </c:pt>
                <c:pt idx="70">
                  <c:v>45202</c:v>
                </c:pt>
                <c:pt idx="71">
                  <c:v>45203</c:v>
                </c:pt>
                <c:pt idx="72">
                  <c:v>45204</c:v>
                </c:pt>
                <c:pt idx="73">
                  <c:v>45205</c:v>
                </c:pt>
                <c:pt idx="74">
                  <c:v>45208</c:v>
                </c:pt>
                <c:pt idx="75">
                  <c:v>45209</c:v>
                </c:pt>
                <c:pt idx="76">
                  <c:v>45210</c:v>
                </c:pt>
                <c:pt idx="77">
                  <c:v>45211</c:v>
                </c:pt>
                <c:pt idx="78">
                  <c:v>45212</c:v>
                </c:pt>
                <c:pt idx="79">
                  <c:v>45215</c:v>
                </c:pt>
                <c:pt idx="80">
                  <c:v>45216</c:v>
                </c:pt>
                <c:pt idx="81">
                  <c:v>45217</c:v>
                </c:pt>
                <c:pt idx="82">
                  <c:v>45218</c:v>
                </c:pt>
                <c:pt idx="83">
                  <c:v>45219</c:v>
                </c:pt>
                <c:pt idx="84">
                  <c:v>45222</c:v>
                </c:pt>
                <c:pt idx="85">
                  <c:v>45223</c:v>
                </c:pt>
                <c:pt idx="86">
                  <c:v>45224</c:v>
                </c:pt>
                <c:pt idx="87">
                  <c:v>45225</c:v>
                </c:pt>
                <c:pt idx="88">
                  <c:v>45226</c:v>
                </c:pt>
                <c:pt idx="89">
                  <c:v>45229</c:v>
                </c:pt>
                <c:pt idx="90">
                  <c:v>45230</c:v>
                </c:pt>
                <c:pt idx="91">
                  <c:v>45231</c:v>
                </c:pt>
                <c:pt idx="92">
                  <c:v>45232</c:v>
                </c:pt>
                <c:pt idx="93">
                  <c:v>45233</c:v>
                </c:pt>
                <c:pt idx="94">
                  <c:v>45236</c:v>
                </c:pt>
                <c:pt idx="95">
                  <c:v>45237</c:v>
                </c:pt>
                <c:pt idx="96">
                  <c:v>45238</c:v>
                </c:pt>
                <c:pt idx="97">
                  <c:v>45239</c:v>
                </c:pt>
                <c:pt idx="98">
                  <c:v>45240</c:v>
                </c:pt>
                <c:pt idx="99">
                  <c:v>45243</c:v>
                </c:pt>
                <c:pt idx="100">
                  <c:v>45244</c:v>
                </c:pt>
                <c:pt idx="101">
                  <c:v>45245</c:v>
                </c:pt>
                <c:pt idx="102">
                  <c:v>45246</c:v>
                </c:pt>
                <c:pt idx="103">
                  <c:v>45247</c:v>
                </c:pt>
                <c:pt idx="104">
                  <c:v>45250</c:v>
                </c:pt>
                <c:pt idx="105">
                  <c:v>45251</c:v>
                </c:pt>
                <c:pt idx="106">
                  <c:v>45252</c:v>
                </c:pt>
                <c:pt idx="107">
                  <c:v>45253</c:v>
                </c:pt>
                <c:pt idx="108">
                  <c:v>45254</c:v>
                </c:pt>
                <c:pt idx="109">
                  <c:v>45257</c:v>
                </c:pt>
                <c:pt idx="110">
                  <c:v>45258</c:v>
                </c:pt>
                <c:pt idx="111">
                  <c:v>45259</c:v>
                </c:pt>
                <c:pt idx="112">
                  <c:v>45260</c:v>
                </c:pt>
                <c:pt idx="113">
                  <c:v>45261</c:v>
                </c:pt>
                <c:pt idx="114">
                  <c:v>45264</c:v>
                </c:pt>
                <c:pt idx="115">
                  <c:v>45265</c:v>
                </c:pt>
                <c:pt idx="116">
                  <c:v>45266</c:v>
                </c:pt>
                <c:pt idx="117">
                  <c:v>45267</c:v>
                </c:pt>
                <c:pt idx="118">
                  <c:v>45268</c:v>
                </c:pt>
                <c:pt idx="119">
                  <c:v>45271</c:v>
                </c:pt>
                <c:pt idx="120">
                  <c:v>45272</c:v>
                </c:pt>
                <c:pt idx="121">
                  <c:v>45273</c:v>
                </c:pt>
                <c:pt idx="122">
                  <c:v>45274</c:v>
                </c:pt>
                <c:pt idx="123">
                  <c:v>45275</c:v>
                </c:pt>
                <c:pt idx="124">
                  <c:v>45278</c:v>
                </c:pt>
                <c:pt idx="125">
                  <c:v>45279</c:v>
                </c:pt>
                <c:pt idx="126">
                  <c:v>45280</c:v>
                </c:pt>
                <c:pt idx="127">
                  <c:v>45281</c:v>
                </c:pt>
                <c:pt idx="128">
                  <c:v>45282</c:v>
                </c:pt>
                <c:pt idx="129">
                  <c:v>45287</c:v>
                </c:pt>
                <c:pt idx="130">
                  <c:v>45288</c:v>
                </c:pt>
                <c:pt idx="131">
                  <c:v>45289</c:v>
                </c:pt>
                <c:pt idx="132">
                  <c:v>45293</c:v>
                </c:pt>
                <c:pt idx="133">
                  <c:v>45294</c:v>
                </c:pt>
                <c:pt idx="134">
                  <c:v>45295</c:v>
                </c:pt>
                <c:pt idx="135">
                  <c:v>45296</c:v>
                </c:pt>
                <c:pt idx="136">
                  <c:v>45299</c:v>
                </c:pt>
                <c:pt idx="137">
                  <c:v>45300</c:v>
                </c:pt>
                <c:pt idx="138">
                  <c:v>45301</c:v>
                </c:pt>
                <c:pt idx="139">
                  <c:v>45302</c:v>
                </c:pt>
                <c:pt idx="140">
                  <c:v>45303</c:v>
                </c:pt>
                <c:pt idx="141">
                  <c:v>45306</c:v>
                </c:pt>
                <c:pt idx="142">
                  <c:v>45307</c:v>
                </c:pt>
                <c:pt idx="143">
                  <c:v>45308</c:v>
                </c:pt>
                <c:pt idx="144">
                  <c:v>45309</c:v>
                </c:pt>
                <c:pt idx="145">
                  <c:v>45310</c:v>
                </c:pt>
                <c:pt idx="146">
                  <c:v>45313</c:v>
                </c:pt>
                <c:pt idx="147">
                  <c:v>45314</c:v>
                </c:pt>
                <c:pt idx="148">
                  <c:v>45315</c:v>
                </c:pt>
                <c:pt idx="149">
                  <c:v>45316</c:v>
                </c:pt>
                <c:pt idx="150">
                  <c:v>45317</c:v>
                </c:pt>
                <c:pt idx="151">
                  <c:v>45320</c:v>
                </c:pt>
                <c:pt idx="152">
                  <c:v>45321</c:v>
                </c:pt>
                <c:pt idx="153">
                  <c:v>45322</c:v>
                </c:pt>
                <c:pt idx="154">
                  <c:v>45323</c:v>
                </c:pt>
                <c:pt idx="155">
                  <c:v>45324</c:v>
                </c:pt>
                <c:pt idx="156">
                  <c:v>45327</c:v>
                </c:pt>
                <c:pt idx="157">
                  <c:v>45328</c:v>
                </c:pt>
                <c:pt idx="158">
                  <c:v>45329</c:v>
                </c:pt>
                <c:pt idx="159">
                  <c:v>45330</c:v>
                </c:pt>
                <c:pt idx="160">
                  <c:v>45331</c:v>
                </c:pt>
                <c:pt idx="161">
                  <c:v>45334</c:v>
                </c:pt>
                <c:pt idx="162">
                  <c:v>45335</c:v>
                </c:pt>
                <c:pt idx="163">
                  <c:v>45336</c:v>
                </c:pt>
                <c:pt idx="164">
                  <c:v>45337</c:v>
                </c:pt>
                <c:pt idx="165">
                  <c:v>45338</c:v>
                </c:pt>
                <c:pt idx="166">
                  <c:v>45341</c:v>
                </c:pt>
                <c:pt idx="167">
                  <c:v>45342</c:v>
                </c:pt>
                <c:pt idx="168">
                  <c:v>45343</c:v>
                </c:pt>
                <c:pt idx="169">
                  <c:v>45344</c:v>
                </c:pt>
                <c:pt idx="170">
                  <c:v>45345</c:v>
                </c:pt>
                <c:pt idx="171">
                  <c:v>45348</c:v>
                </c:pt>
                <c:pt idx="172">
                  <c:v>45349</c:v>
                </c:pt>
                <c:pt idx="173">
                  <c:v>45350</c:v>
                </c:pt>
                <c:pt idx="174">
                  <c:v>45351</c:v>
                </c:pt>
                <c:pt idx="175">
                  <c:v>45352</c:v>
                </c:pt>
                <c:pt idx="176">
                  <c:v>45355</c:v>
                </c:pt>
                <c:pt idx="177">
                  <c:v>45356</c:v>
                </c:pt>
                <c:pt idx="178">
                  <c:v>45357</c:v>
                </c:pt>
                <c:pt idx="179">
                  <c:v>45358</c:v>
                </c:pt>
                <c:pt idx="180">
                  <c:v>45359</c:v>
                </c:pt>
                <c:pt idx="181">
                  <c:v>45362</c:v>
                </c:pt>
                <c:pt idx="182">
                  <c:v>45363</c:v>
                </c:pt>
                <c:pt idx="183">
                  <c:v>45364</c:v>
                </c:pt>
                <c:pt idx="184">
                  <c:v>45365</c:v>
                </c:pt>
                <c:pt idx="185">
                  <c:v>45366</c:v>
                </c:pt>
                <c:pt idx="186">
                  <c:v>45369</c:v>
                </c:pt>
                <c:pt idx="187">
                  <c:v>45370</c:v>
                </c:pt>
                <c:pt idx="188">
                  <c:v>45371</c:v>
                </c:pt>
                <c:pt idx="189">
                  <c:v>45372</c:v>
                </c:pt>
                <c:pt idx="190">
                  <c:v>45373</c:v>
                </c:pt>
                <c:pt idx="191">
                  <c:v>45376</c:v>
                </c:pt>
                <c:pt idx="192">
                  <c:v>45377</c:v>
                </c:pt>
                <c:pt idx="193">
                  <c:v>45378</c:v>
                </c:pt>
                <c:pt idx="194">
                  <c:v>45379</c:v>
                </c:pt>
                <c:pt idx="195">
                  <c:v>45384</c:v>
                </c:pt>
                <c:pt idx="196">
                  <c:v>45385</c:v>
                </c:pt>
                <c:pt idx="197">
                  <c:v>45386</c:v>
                </c:pt>
                <c:pt idx="198">
                  <c:v>45387</c:v>
                </c:pt>
                <c:pt idx="199">
                  <c:v>45390</c:v>
                </c:pt>
                <c:pt idx="200">
                  <c:v>45391</c:v>
                </c:pt>
                <c:pt idx="201">
                  <c:v>45392</c:v>
                </c:pt>
                <c:pt idx="202">
                  <c:v>45393</c:v>
                </c:pt>
                <c:pt idx="203">
                  <c:v>45394</c:v>
                </c:pt>
                <c:pt idx="204">
                  <c:v>45397</c:v>
                </c:pt>
                <c:pt idx="205">
                  <c:v>45398</c:v>
                </c:pt>
                <c:pt idx="206">
                  <c:v>45399</c:v>
                </c:pt>
                <c:pt idx="207">
                  <c:v>45400</c:v>
                </c:pt>
                <c:pt idx="208">
                  <c:v>45401</c:v>
                </c:pt>
                <c:pt idx="209">
                  <c:v>45404</c:v>
                </c:pt>
                <c:pt idx="210">
                  <c:v>45405</c:v>
                </c:pt>
                <c:pt idx="211">
                  <c:v>45406</c:v>
                </c:pt>
                <c:pt idx="212">
                  <c:v>45407</c:v>
                </c:pt>
                <c:pt idx="213">
                  <c:v>45408</c:v>
                </c:pt>
                <c:pt idx="214">
                  <c:v>45411</c:v>
                </c:pt>
                <c:pt idx="215">
                  <c:v>45412</c:v>
                </c:pt>
                <c:pt idx="216">
                  <c:v>45414</c:v>
                </c:pt>
                <c:pt idx="217">
                  <c:v>45415</c:v>
                </c:pt>
                <c:pt idx="218">
                  <c:v>45418</c:v>
                </c:pt>
                <c:pt idx="219">
                  <c:v>45419</c:v>
                </c:pt>
                <c:pt idx="220">
                  <c:v>45420</c:v>
                </c:pt>
                <c:pt idx="221">
                  <c:v>45421</c:v>
                </c:pt>
                <c:pt idx="222">
                  <c:v>45422</c:v>
                </c:pt>
                <c:pt idx="223">
                  <c:v>45425</c:v>
                </c:pt>
                <c:pt idx="224">
                  <c:v>45426</c:v>
                </c:pt>
                <c:pt idx="225">
                  <c:v>45427</c:v>
                </c:pt>
                <c:pt idx="226">
                  <c:v>45428</c:v>
                </c:pt>
                <c:pt idx="227">
                  <c:v>45429</c:v>
                </c:pt>
                <c:pt idx="228">
                  <c:v>45432</c:v>
                </c:pt>
                <c:pt idx="229">
                  <c:v>45433</c:v>
                </c:pt>
                <c:pt idx="230">
                  <c:v>45434</c:v>
                </c:pt>
                <c:pt idx="231">
                  <c:v>45435</c:v>
                </c:pt>
                <c:pt idx="232">
                  <c:v>45436</c:v>
                </c:pt>
                <c:pt idx="233">
                  <c:v>45439</c:v>
                </c:pt>
                <c:pt idx="234">
                  <c:v>45440</c:v>
                </c:pt>
                <c:pt idx="235">
                  <c:v>45441</c:v>
                </c:pt>
                <c:pt idx="236">
                  <c:v>45442</c:v>
                </c:pt>
                <c:pt idx="237">
                  <c:v>45443</c:v>
                </c:pt>
                <c:pt idx="238">
                  <c:v>45446</c:v>
                </c:pt>
                <c:pt idx="239">
                  <c:v>45447</c:v>
                </c:pt>
                <c:pt idx="240">
                  <c:v>45448</c:v>
                </c:pt>
                <c:pt idx="241">
                  <c:v>45449</c:v>
                </c:pt>
                <c:pt idx="242">
                  <c:v>45450</c:v>
                </c:pt>
                <c:pt idx="243">
                  <c:v>45453</c:v>
                </c:pt>
                <c:pt idx="244">
                  <c:v>45454</c:v>
                </c:pt>
                <c:pt idx="245">
                  <c:v>45455</c:v>
                </c:pt>
                <c:pt idx="246">
                  <c:v>45456</c:v>
                </c:pt>
                <c:pt idx="247">
                  <c:v>45457</c:v>
                </c:pt>
                <c:pt idx="248">
                  <c:v>45460</c:v>
                </c:pt>
                <c:pt idx="249">
                  <c:v>45461</c:v>
                </c:pt>
                <c:pt idx="250">
                  <c:v>45462</c:v>
                </c:pt>
                <c:pt idx="251">
                  <c:v>45463</c:v>
                </c:pt>
                <c:pt idx="252">
                  <c:v>45464</c:v>
                </c:pt>
                <c:pt idx="253">
                  <c:v>45467</c:v>
                </c:pt>
                <c:pt idx="254">
                  <c:v>45468</c:v>
                </c:pt>
              </c:numCache>
            </c:numRef>
          </c:xVal>
          <c:yVal>
            <c:numRef>
              <c:f>CAPM!$E$3:$E$279</c:f>
              <c:numCache>
                <c:formatCode>General</c:formatCode>
                <c:ptCount val="277"/>
                <c:pt idx="0">
                  <c:v>27242.91</c:v>
                </c:pt>
                <c:pt idx="1">
                  <c:v>27401.09</c:v>
                </c:pt>
                <c:pt idx="2">
                  <c:v>27637.46</c:v>
                </c:pt>
                <c:pt idx="3">
                  <c:v>27928.44</c:v>
                </c:pt>
                <c:pt idx="4">
                  <c:v>28230.83</c:v>
                </c:pt>
                <c:pt idx="5">
                  <c:v>28446.9</c:v>
                </c:pt>
                <c:pt idx="6">
                  <c:v>28386.880000000001</c:v>
                </c:pt>
                <c:pt idx="7">
                  <c:v>28220.18</c:v>
                </c:pt>
                <c:pt idx="8">
                  <c:v>27506.91</c:v>
                </c:pt>
                <c:pt idx="9">
                  <c:v>27778.32</c:v>
                </c:pt>
                <c:pt idx="10">
                  <c:v>27872</c:v>
                </c:pt>
                <c:pt idx="11">
                  <c:v>28061.59</c:v>
                </c:pt>
                <c:pt idx="12">
                  <c:v>28552.18</c:v>
                </c:pt>
                <c:pt idx="13">
                  <c:v>28774.77</c:v>
                </c:pt>
                <c:pt idx="14">
                  <c:v>28663.3</c:v>
                </c:pt>
                <c:pt idx="15">
                  <c:v>28608.54</c:v>
                </c:pt>
                <c:pt idx="16">
                  <c:v>28706.76</c:v>
                </c:pt>
                <c:pt idx="17">
                  <c:v>28712.31</c:v>
                </c:pt>
                <c:pt idx="18">
                  <c:v>28815.75</c:v>
                </c:pt>
                <c:pt idx="19">
                  <c:v>28855.09</c:v>
                </c:pt>
                <c:pt idx="20">
                  <c:v>28908.42</c:v>
                </c:pt>
                <c:pt idx="21">
                  <c:v>28966.41</c:v>
                </c:pt>
                <c:pt idx="22">
                  <c:v>28980.45</c:v>
                </c:pt>
                <c:pt idx="23">
                  <c:v>29597.81</c:v>
                </c:pt>
                <c:pt idx="24">
                  <c:v>29500.2</c:v>
                </c:pt>
                <c:pt idx="25">
                  <c:v>29644.71</c:v>
                </c:pt>
                <c:pt idx="26">
                  <c:v>29356.16</c:v>
                </c:pt>
                <c:pt idx="27">
                  <c:v>28974.54</c:v>
                </c:pt>
                <c:pt idx="28">
                  <c:v>28702.74</c:v>
                </c:pt>
                <c:pt idx="29">
                  <c:v>28586.37</c:v>
                </c:pt>
                <c:pt idx="30">
                  <c:v>28547.61</c:v>
                </c:pt>
                <c:pt idx="31">
                  <c:v>27942.25</c:v>
                </c:pt>
                <c:pt idx="32">
                  <c:v>28308.09</c:v>
                </c:pt>
                <c:pt idx="33">
                  <c:v>28575.05</c:v>
                </c:pt>
                <c:pt idx="34">
                  <c:v>28274.74</c:v>
                </c:pt>
                <c:pt idx="35">
                  <c:v>28435.49</c:v>
                </c:pt>
                <c:pt idx="36">
                  <c:v>28169.96</c:v>
                </c:pt>
                <c:pt idx="37">
                  <c:v>27879.35</c:v>
                </c:pt>
                <c:pt idx="38">
                  <c:v>27761.98</c:v>
                </c:pt>
                <c:pt idx="39">
                  <c:v>27986.92</c:v>
                </c:pt>
                <c:pt idx="40">
                  <c:v>28164.99</c:v>
                </c:pt>
                <c:pt idx="41">
                  <c:v>28233.8</c:v>
                </c:pt>
                <c:pt idx="42">
                  <c:v>28072.12</c:v>
                </c:pt>
                <c:pt idx="43">
                  <c:v>28208.45</c:v>
                </c:pt>
                <c:pt idx="44">
                  <c:v>28544.560000000001</c:v>
                </c:pt>
                <c:pt idx="45">
                  <c:v>28889.759999999998</c:v>
                </c:pt>
                <c:pt idx="46">
                  <c:v>28916.7</c:v>
                </c:pt>
                <c:pt idx="47">
                  <c:v>28831.52</c:v>
                </c:pt>
                <c:pt idx="48">
                  <c:v>28650.49</c:v>
                </c:pt>
                <c:pt idx="49">
                  <c:v>28647.33</c:v>
                </c:pt>
                <c:pt idx="50">
                  <c:v>28652.18</c:v>
                </c:pt>
                <c:pt idx="51">
                  <c:v>28211.46</c:v>
                </c:pt>
                <c:pt idx="52">
                  <c:v>28155.58</c:v>
                </c:pt>
                <c:pt idx="53">
                  <c:v>28233.200000000001</c:v>
                </c:pt>
                <c:pt idx="54">
                  <c:v>28525.1</c:v>
                </c:pt>
                <c:pt idx="55">
                  <c:v>28584.58</c:v>
                </c:pt>
                <c:pt idx="56">
                  <c:v>28481.77</c:v>
                </c:pt>
                <c:pt idx="57">
                  <c:v>28872.73</c:v>
                </c:pt>
                <c:pt idx="58">
                  <c:v>28895.39</c:v>
                </c:pt>
                <c:pt idx="59">
                  <c:v>28585.86</c:v>
                </c:pt>
                <c:pt idx="60">
                  <c:v>28757.63</c:v>
                </c:pt>
                <c:pt idx="61">
                  <c:v>29229.3</c:v>
                </c:pt>
                <c:pt idx="62">
                  <c:v>28708.55</c:v>
                </c:pt>
                <c:pt idx="63">
                  <c:v>28575.9</c:v>
                </c:pt>
                <c:pt idx="64">
                  <c:v>28382.19</c:v>
                </c:pt>
                <c:pt idx="65">
                  <c:v>28098.880000000001</c:v>
                </c:pt>
                <c:pt idx="66">
                  <c:v>28012.3</c:v>
                </c:pt>
                <c:pt idx="67">
                  <c:v>28163.03</c:v>
                </c:pt>
                <c:pt idx="68">
                  <c:v>28243.26</c:v>
                </c:pt>
                <c:pt idx="69">
                  <c:v>27849.65</c:v>
                </c:pt>
                <c:pt idx="70">
                  <c:v>27482.21</c:v>
                </c:pt>
                <c:pt idx="71">
                  <c:v>27435.59</c:v>
                </c:pt>
                <c:pt idx="72">
                  <c:v>27490.81</c:v>
                </c:pt>
                <c:pt idx="73">
                  <c:v>27810.61</c:v>
                </c:pt>
                <c:pt idx="74">
                  <c:v>27682.06</c:v>
                </c:pt>
                <c:pt idx="75">
                  <c:v>28318.22</c:v>
                </c:pt>
                <c:pt idx="76">
                  <c:v>28419.06</c:v>
                </c:pt>
                <c:pt idx="77">
                  <c:v>28493.35</c:v>
                </c:pt>
                <c:pt idx="78">
                  <c:v>28237.02</c:v>
                </c:pt>
                <c:pt idx="79">
                  <c:v>28391.599999999999</c:v>
                </c:pt>
                <c:pt idx="80">
                  <c:v>28367.360000000001</c:v>
                </c:pt>
                <c:pt idx="81">
                  <c:v>28135.79</c:v>
                </c:pt>
                <c:pt idx="82">
                  <c:v>27746.82</c:v>
                </c:pt>
                <c:pt idx="83">
                  <c:v>27357</c:v>
                </c:pt>
                <c:pt idx="84">
                  <c:v>27558.78</c:v>
                </c:pt>
                <c:pt idx="85">
                  <c:v>27572.74</c:v>
                </c:pt>
                <c:pt idx="86">
                  <c:v>27428.6</c:v>
                </c:pt>
                <c:pt idx="87">
                  <c:v>27507.9</c:v>
                </c:pt>
                <c:pt idx="88">
                  <c:v>27287.45</c:v>
                </c:pt>
                <c:pt idx="89">
                  <c:v>27339.91</c:v>
                </c:pt>
                <c:pt idx="90">
                  <c:v>27741.91</c:v>
                </c:pt>
                <c:pt idx="91">
                  <c:v>27985.439999999999</c:v>
                </c:pt>
                <c:pt idx="92">
                  <c:v>28479.39</c:v>
                </c:pt>
                <c:pt idx="93">
                  <c:v>28674.83</c:v>
                </c:pt>
                <c:pt idx="94">
                  <c:v>28592.6</c:v>
                </c:pt>
                <c:pt idx="95">
                  <c:v>28395.9</c:v>
                </c:pt>
                <c:pt idx="96">
                  <c:v>28433.33</c:v>
                </c:pt>
                <c:pt idx="97">
                  <c:v>28644.09</c:v>
                </c:pt>
                <c:pt idx="98">
                  <c:v>28504.43</c:v>
                </c:pt>
                <c:pt idx="99">
                  <c:v>28925.26</c:v>
                </c:pt>
                <c:pt idx="100">
                  <c:v>29344.43</c:v>
                </c:pt>
                <c:pt idx="101">
                  <c:v>29466.93</c:v>
                </c:pt>
                <c:pt idx="102">
                  <c:v>29258.1</c:v>
                </c:pt>
                <c:pt idx="103">
                  <c:v>29498.43</c:v>
                </c:pt>
                <c:pt idx="104">
                  <c:v>29541.9</c:v>
                </c:pt>
                <c:pt idx="105">
                  <c:v>29153.42</c:v>
                </c:pt>
                <c:pt idx="106">
                  <c:v>29154.91</c:v>
                </c:pt>
                <c:pt idx="107">
                  <c:v>29235.71</c:v>
                </c:pt>
                <c:pt idx="108">
                  <c:v>29432.3</c:v>
                </c:pt>
                <c:pt idx="109">
                  <c:v>29342.29</c:v>
                </c:pt>
                <c:pt idx="110">
                  <c:v>29376.74</c:v>
                </c:pt>
                <c:pt idx="111">
                  <c:v>29688.45</c:v>
                </c:pt>
                <c:pt idx="112">
                  <c:v>29737.38</c:v>
                </c:pt>
                <c:pt idx="113">
                  <c:v>29928.45</c:v>
                </c:pt>
                <c:pt idx="114">
                  <c:v>29914.09</c:v>
                </c:pt>
                <c:pt idx="115">
                  <c:v>30082.880000000001</c:v>
                </c:pt>
                <c:pt idx="116">
                  <c:v>30326.29</c:v>
                </c:pt>
                <c:pt idx="117">
                  <c:v>30121.77</c:v>
                </c:pt>
                <c:pt idx="118">
                  <c:v>30403.9</c:v>
                </c:pt>
                <c:pt idx="119">
                  <c:v>30426.58</c:v>
                </c:pt>
                <c:pt idx="120">
                  <c:v>30342.15</c:v>
                </c:pt>
                <c:pt idx="121">
                  <c:v>30295.69</c:v>
                </c:pt>
                <c:pt idx="122">
                  <c:v>30359.06</c:v>
                </c:pt>
                <c:pt idx="123">
                  <c:v>30373.89</c:v>
                </c:pt>
                <c:pt idx="124">
                  <c:v>30241.02</c:v>
                </c:pt>
                <c:pt idx="125">
                  <c:v>30363.53</c:v>
                </c:pt>
                <c:pt idx="126">
                  <c:v>30361.21</c:v>
                </c:pt>
                <c:pt idx="127">
                  <c:v>30274.26</c:v>
                </c:pt>
                <c:pt idx="128">
                  <c:v>30353.29</c:v>
                </c:pt>
                <c:pt idx="129">
                  <c:v>30421.51</c:v>
                </c:pt>
                <c:pt idx="130">
                  <c:v>30331.17</c:v>
                </c:pt>
                <c:pt idx="131">
                  <c:v>30351.62</c:v>
                </c:pt>
                <c:pt idx="132">
                  <c:v>30524.63</c:v>
                </c:pt>
                <c:pt idx="133">
                  <c:v>30100.84</c:v>
                </c:pt>
                <c:pt idx="134">
                  <c:v>30403.96</c:v>
                </c:pt>
                <c:pt idx="135">
                  <c:v>30440.95</c:v>
                </c:pt>
                <c:pt idx="136">
                  <c:v>30569.919999999998</c:v>
                </c:pt>
                <c:pt idx="137">
                  <c:v>30408.78</c:v>
                </c:pt>
                <c:pt idx="138">
                  <c:v>30450.78</c:v>
                </c:pt>
                <c:pt idx="139">
                  <c:v>30249.16</c:v>
                </c:pt>
                <c:pt idx="140">
                  <c:v>30470.55</c:v>
                </c:pt>
                <c:pt idx="141">
                  <c:v>30327.72</c:v>
                </c:pt>
                <c:pt idx="142">
                  <c:v>30337.62</c:v>
                </c:pt>
                <c:pt idx="143">
                  <c:v>30098.86</c:v>
                </c:pt>
                <c:pt idx="144">
                  <c:v>30350.53</c:v>
                </c:pt>
                <c:pt idx="145">
                  <c:v>30283.61</c:v>
                </c:pt>
                <c:pt idx="146">
                  <c:v>30182.32</c:v>
                </c:pt>
                <c:pt idx="147">
                  <c:v>30077.46</c:v>
                </c:pt>
                <c:pt idx="148">
                  <c:v>30338.35</c:v>
                </c:pt>
                <c:pt idx="149">
                  <c:v>30157.8</c:v>
                </c:pt>
                <c:pt idx="150">
                  <c:v>30379.33</c:v>
                </c:pt>
                <c:pt idx="151">
                  <c:v>30233.61</c:v>
                </c:pt>
                <c:pt idx="152">
                  <c:v>30623.27</c:v>
                </c:pt>
                <c:pt idx="153">
                  <c:v>30744.240000000002</c:v>
                </c:pt>
                <c:pt idx="154">
                  <c:v>30689.11</c:v>
                </c:pt>
                <c:pt idx="155">
                  <c:v>30717.95</c:v>
                </c:pt>
                <c:pt idx="156">
                  <c:v>30952.79</c:v>
                </c:pt>
                <c:pt idx="157">
                  <c:v>31116.75</c:v>
                </c:pt>
                <c:pt idx="158">
                  <c:v>30976.02</c:v>
                </c:pt>
                <c:pt idx="159">
                  <c:v>31064.15</c:v>
                </c:pt>
                <c:pt idx="160">
                  <c:v>31156.06</c:v>
                </c:pt>
                <c:pt idx="161">
                  <c:v>31456.73</c:v>
                </c:pt>
                <c:pt idx="162">
                  <c:v>31134.17</c:v>
                </c:pt>
                <c:pt idx="163">
                  <c:v>31329.38</c:v>
                </c:pt>
                <c:pt idx="164">
                  <c:v>31694.44</c:v>
                </c:pt>
                <c:pt idx="165">
                  <c:v>31732.39</c:v>
                </c:pt>
                <c:pt idx="166">
                  <c:v>31676.05</c:v>
                </c:pt>
                <c:pt idx="167">
                  <c:v>31701.48</c:v>
                </c:pt>
                <c:pt idx="168">
                  <c:v>32018.400000000001</c:v>
                </c:pt>
                <c:pt idx="169">
                  <c:v>32356.26</c:v>
                </c:pt>
                <c:pt idx="170">
                  <c:v>32700.92</c:v>
                </c:pt>
                <c:pt idx="171">
                  <c:v>32557.81</c:v>
                </c:pt>
                <c:pt idx="172">
                  <c:v>32706.44</c:v>
                </c:pt>
                <c:pt idx="173">
                  <c:v>32617.96</c:v>
                </c:pt>
                <c:pt idx="174">
                  <c:v>32580.94</c:v>
                </c:pt>
                <c:pt idx="175">
                  <c:v>32934.29</c:v>
                </c:pt>
                <c:pt idx="176">
                  <c:v>32912.339999999997</c:v>
                </c:pt>
                <c:pt idx="177">
                  <c:v>33146.160000000003</c:v>
                </c:pt>
                <c:pt idx="178">
                  <c:v>33363.839999999997</c:v>
                </c:pt>
                <c:pt idx="179">
                  <c:v>33418.68</c:v>
                </c:pt>
                <c:pt idx="180">
                  <c:v>33403.800000000003</c:v>
                </c:pt>
                <c:pt idx="181">
                  <c:v>33315.07</c:v>
                </c:pt>
                <c:pt idx="182">
                  <c:v>33753.120000000003</c:v>
                </c:pt>
                <c:pt idx="183">
                  <c:v>33885.43</c:v>
                </c:pt>
                <c:pt idx="184">
                  <c:v>33786.18</c:v>
                </c:pt>
                <c:pt idx="185">
                  <c:v>33940.03</c:v>
                </c:pt>
                <c:pt idx="186">
                  <c:v>33940.959999999999</c:v>
                </c:pt>
                <c:pt idx="187">
                  <c:v>34262.36</c:v>
                </c:pt>
                <c:pt idx="188">
                  <c:v>34293.29</c:v>
                </c:pt>
                <c:pt idx="189">
                  <c:v>34327.949999999997</c:v>
                </c:pt>
                <c:pt idx="190">
                  <c:v>34343.61</c:v>
                </c:pt>
                <c:pt idx="191">
                  <c:v>34639.410000000003</c:v>
                </c:pt>
                <c:pt idx="192">
                  <c:v>34688.17</c:v>
                </c:pt>
                <c:pt idx="193">
                  <c:v>34759.69</c:v>
                </c:pt>
                <c:pt idx="194">
                  <c:v>34750.35</c:v>
                </c:pt>
                <c:pt idx="195">
                  <c:v>34325.230000000003</c:v>
                </c:pt>
                <c:pt idx="196">
                  <c:v>34480.870000000003</c:v>
                </c:pt>
                <c:pt idx="197">
                  <c:v>34454.58</c:v>
                </c:pt>
                <c:pt idx="198">
                  <c:v>34010.879999999997</c:v>
                </c:pt>
                <c:pt idx="199">
                  <c:v>34315.96</c:v>
                </c:pt>
                <c:pt idx="200">
                  <c:v>33946.29</c:v>
                </c:pt>
                <c:pt idx="201">
                  <c:v>34039.629999999997</c:v>
                </c:pt>
                <c:pt idx="202">
                  <c:v>33713.94</c:v>
                </c:pt>
                <c:pt idx="203">
                  <c:v>33764.15</c:v>
                </c:pt>
                <c:pt idx="204">
                  <c:v>33954.28</c:v>
                </c:pt>
                <c:pt idx="205">
                  <c:v>33393.85</c:v>
                </c:pt>
                <c:pt idx="206">
                  <c:v>33632.71</c:v>
                </c:pt>
                <c:pt idx="207">
                  <c:v>33881.5</c:v>
                </c:pt>
                <c:pt idx="208">
                  <c:v>33922.160000000003</c:v>
                </c:pt>
                <c:pt idx="209">
                  <c:v>33724.82</c:v>
                </c:pt>
                <c:pt idx="210">
                  <c:v>34363.75</c:v>
                </c:pt>
                <c:pt idx="211">
                  <c:v>34271.120000000003</c:v>
                </c:pt>
                <c:pt idx="212">
                  <c:v>33939.75</c:v>
                </c:pt>
                <c:pt idx="213">
                  <c:v>34249.769999999997</c:v>
                </c:pt>
                <c:pt idx="214">
                  <c:v>34296.31</c:v>
                </c:pt>
                <c:pt idx="215">
                  <c:v>33746.660000000003</c:v>
                </c:pt>
                <c:pt idx="216">
                  <c:v>33736.400000000001</c:v>
                </c:pt>
                <c:pt idx="217">
                  <c:v>33629.21</c:v>
                </c:pt>
                <c:pt idx="218">
                  <c:v>33986.9</c:v>
                </c:pt>
                <c:pt idx="219">
                  <c:v>34242.49</c:v>
                </c:pt>
                <c:pt idx="220">
                  <c:v>34151.410000000003</c:v>
                </c:pt>
                <c:pt idx="221">
                  <c:v>34339.32</c:v>
                </c:pt>
                <c:pt idx="222">
                  <c:v>34657.35</c:v>
                </c:pt>
                <c:pt idx="223">
                  <c:v>34815.910000000003</c:v>
                </c:pt>
                <c:pt idx="224">
                  <c:v>35151.42</c:v>
                </c:pt>
                <c:pt idx="225">
                  <c:v>35366.199999999997</c:v>
                </c:pt>
                <c:pt idx="226">
                  <c:v>35410.129999999997</c:v>
                </c:pt>
                <c:pt idx="227">
                  <c:v>35398.82</c:v>
                </c:pt>
                <c:pt idx="228">
                  <c:v>34825.01</c:v>
                </c:pt>
                <c:pt idx="229">
                  <c:v>34603.61</c:v>
                </c:pt>
                <c:pt idx="230">
                  <c:v>34460.519999999997</c:v>
                </c:pt>
                <c:pt idx="231">
                  <c:v>34467.67</c:v>
                </c:pt>
                <c:pt idx="232">
                  <c:v>34490.71</c:v>
                </c:pt>
                <c:pt idx="233">
                  <c:v>34761.97</c:v>
                </c:pt>
                <c:pt idx="234">
                  <c:v>34659.550000000003</c:v>
                </c:pt>
                <c:pt idx="235">
                  <c:v>34150.54</c:v>
                </c:pt>
                <c:pt idx="236">
                  <c:v>34447.57</c:v>
                </c:pt>
                <c:pt idx="237">
                  <c:v>34492.410000000003</c:v>
                </c:pt>
                <c:pt idx="238">
                  <c:v>34670.06</c:v>
                </c:pt>
                <c:pt idx="239">
                  <c:v>34276.019999999997</c:v>
                </c:pt>
                <c:pt idx="240">
                  <c:v>34507.839999999997</c:v>
                </c:pt>
                <c:pt idx="241">
                  <c:v>34834.300000000003</c:v>
                </c:pt>
                <c:pt idx="242">
                  <c:v>34660.379999999997</c:v>
                </c:pt>
                <c:pt idx="243">
                  <c:v>34542.01</c:v>
                </c:pt>
                <c:pt idx="244">
                  <c:v>33874.480000000003</c:v>
                </c:pt>
                <c:pt idx="245">
                  <c:v>34358.83</c:v>
                </c:pt>
                <c:pt idx="246">
                  <c:v>33609.85</c:v>
                </c:pt>
                <c:pt idx="247">
                  <c:v>32665.21</c:v>
                </c:pt>
                <c:pt idx="248">
                  <c:v>32908.050000000003</c:v>
                </c:pt>
                <c:pt idx="249">
                  <c:v>33315.68</c:v>
                </c:pt>
                <c:pt idx="250">
                  <c:v>33220.31</c:v>
                </c:pt>
                <c:pt idx="251">
                  <c:v>33675.15</c:v>
                </c:pt>
                <c:pt idx="252">
                  <c:v>33308.769999999997</c:v>
                </c:pt>
                <c:pt idx="253">
                  <c:v>33834.910000000003</c:v>
                </c:pt>
                <c:pt idx="254">
                  <c:v>33707.21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5-41D0-98A1-A17872B8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9544"/>
        <c:axId val="650402744"/>
      </c:scatterChart>
      <c:valAx>
        <c:axId val="1213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26304"/>
        <c:crosses val="autoZero"/>
        <c:crossBetween val="midCat"/>
      </c:valAx>
      <c:valAx>
        <c:axId val="1213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32784"/>
        <c:crosses val="autoZero"/>
        <c:crossBetween val="midCat"/>
      </c:valAx>
      <c:valAx>
        <c:axId val="650402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329544"/>
        <c:crosses val="max"/>
        <c:crossBetween val="midCat"/>
      </c:valAx>
      <c:valAx>
        <c:axId val="1213295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040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CAPM!$J$2</c:f>
              <c:strCache>
                <c:ptCount val="1"/>
                <c:pt idx="0">
                  <c:v>FTSE.MIB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0603121121487722"/>
                  <c:y val="-0.182793253562337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CAPM!$I$3:$I$279</c:f>
              <c:numCache>
                <c:formatCode>General</c:formatCode>
                <c:ptCount val="277"/>
                <c:pt idx="0">
                  <c:v>1.2570885224634055E-2</c:v>
                </c:pt>
                <c:pt idx="1">
                  <c:v>8.4638097973677227E-4</c:v>
                </c:pt>
                <c:pt idx="2">
                  <c:v>9.4750565297551902E-3</c:v>
                </c:pt>
                <c:pt idx="3">
                  <c:v>5.8500902587289346E-3</c:v>
                </c:pt>
                <c:pt idx="4">
                  <c:v>1.5299426796400456E-2</c:v>
                </c:pt>
                <c:pt idx="5">
                  <c:v>-6.7940131873768265E-3</c:v>
                </c:pt>
                <c:pt idx="6">
                  <c:v>-4.762306777325526E-3</c:v>
                </c:pt>
                <c:pt idx="7">
                  <c:v>-2.8847037297826748E-2</c:v>
                </c:pt>
                <c:pt idx="8">
                  <c:v>3.6252919508097275E-3</c:v>
                </c:pt>
                <c:pt idx="9">
                  <c:v>3.3996631211912058E-3</c:v>
                </c:pt>
                <c:pt idx="10">
                  <c:v>9.9211400938412422E-3</c:v>
                </c:pt>
                <c:pt idx="11">
                  <c:v>1.1485834209394846E-2</c:v>
                </c:pt>
                <c:pt idx="12">
                  <c:v>1.4839535565890542E-2</c:v>
                </c:pt>
                <c:pt idx="13">
                  <c:v>-5.5392217552553726E-3</c:v>
                </c:pt>
                <c:pt idx="14">
                  <c:v>1.8498185668495242E-3</c:v>
                </c:pt>
                <c:pt idx="15">
                  <c:v>1.2650655542425024E-2</c:v>
                </c:pt>
                <c:pt idx="16">
                  <c:v>1.0488187940941364E-2</c:v>
                </c:pt>
                <c:pt idx="17">
                  <c:v>1.1966728070783887E-2</c:v>
                </c:pt>
                <c:pt idx="18">
                  <c:v>3.5619230010525489E-3</c:v>
                </c:pt>
                <c:pt idx="19">
                  <c:v>1.9740048054521795E-3</c:v>
                </c:pt>
                <c:pt idx="20">
                  <c:v>1.1820147696091526E-3</c:v>
                </c:pt>
                <c:pt idx="21">
                  <c:v>0</c:v>
                </c:pt>
                <c:pt idx="22">
                  <c:v>1.330241816914254E-2</c:v>
                </c:pt>
                <c:pt idx="23">
                  <c:v>1.4086077564660581E-2</c:v>
                </c:pt>
                <c:pt idx="24">
                  <c:v>7.4450115511511452E-3</c:v>
                </c:pt>
                <c:pt idx="25">
                  <c:v>-7.6365967419488078E-3</c:v>
                </c:pt>
                <c:pt idx="26">
                  <c:v>-1.7788607677913761E-2</c:v>
                </c:pt>
                <c:pt idx="27">
                  <c:v>-6.8516212846136716E-3</c:v>
                </c:pt>
                <c:pt idx="28">
                  <c:v>-7.8584207494142224E-4</c:v>
                </c:pt>
                <c:pt idx="29">
                  <c:v>6.4660935634905737E-3</c:v>
                </c:pt>
                <c:pt idx="30">
                  <c:v>-9.0711000282861942E-2</c:v>
                </c:pt>
                <c:pt idx="31">
                  <c:v>2.3042734450950834E-2</c:v>
                </c:pt>
                <c:pt idx="32">
                  <c:v>1.8839283270664253E-2</c:v>
                </c:pt>
                <c:pt idx="33">
                  <c:v>6.1493841717907654E-4</c:v>
                </c:pt>
                <c:pt idx="34">
                  <c:v>2.2519947778104829E-3</c:v>
                </c:pt>
                <c:pt idx="35">
                  <c:v>-6.5654326744708138E-3</c:v>
                </c:pt>
                <c:pt idx="36">
                  <c:v>-3.9188181797767518E-3</c:v>
                </c:pt>
                <c:pt idx="37">
                  <c:v>-3.5190154816303167E-3</c:v>
                </c:pt>
                <c:pt idx="38">
                  <c:v>1.1546334099387261E-2</c:v>
                </c:pt>
                <c:pt idx="39">
                  <c:v>8.3699764666219974E-3</c:v>
                </c:pt>
                <c:pt idx="40">
                  <c:v>-1.8313747258678929E-3</c:v>
                </c:pt>
                <c:pt idx="41">
                  <c:v>-2.8552384826448611E-3</c:v>
                </c:pt>
                <c:pt idx="42">
                  <c:v>6.1242716414333241E-4</c:v>
                </c:pt>
                <c:pt idx="43">
                  <c:v>1.1164090489229585E-2</c:v>
                </c:pt>
                <c:pt idx="44">
                  <c:v>6.2380762702214836E-3</c:v>
                </c:pt>
                <c:pt idx="45">
                  <c:v>3.804262552734227E-3</c:v>
                </c:pt>
                <c:pt idx="46">
                  <c:v>-1.2062965379412396E-2</c:v>
                </c:pt>
                <c:pt idx="47">
                  <c:v>-5.0692778884032568E-3</c:v>
                </c:pt>
                <c:pt idx="48">
                  <c:v>-2.035018149629361E-3</c:v>
                </c:pt>
                <c:pt idx="49">
                  <c:v>-3.2648475862851736E-3</c:v>
                </c:pt>
                <c:pt idx="50">
                  <c:v>-2.2737366258508761E-2</c:v>
                </c:pt>
                <c:pt idx="51">
                  <c:v>-2.7220034215784013E-3</c:v>
                </c:pt>
                <c:pt idx="52">
                  <c:v>1.1879081322885846E-2</c:v>
                </c:pt>
                <c:pt idx="53">
                  <c:v>2.7180655158923619E-2</c:v>
                </c:pt>
                <c:pt idx="54">
                  <c:v>-1.8162225574024716E-3</c:v>
                </c:pt>
                <c:pt idx="55">
                  <c:v>-5.2650736233761496E-3</c:v>
                </c:pt>
                <c:pt idx="56">
                  <c:v>5.0631167765084221E-3</c:v>
                </c:pt>
                <c:pt idx="57">
                  <c:v>-2.4271148437902497E-3</c:v>
                </c:pt>
                <c:pt idx="58">
                  <c:v>-1.5922163880424573E-2</c:v>
                </c:pt>
                <c:pt idx="59">
                  <c:v>4.7212481538766596E-3</c:v>
                </c:pt>
                <c:pt idx="60">
                  <c:v>2.9063647896607515E-2</c:v>
                </c:pt>
                <c:pt idx="61">
                  <c:v>-8.1894192018299762E-3</c:v>
                </c:pt>
                <c:pt idx="62">
                  <c:v>-1.2918955243220396E-2</c:v>
                </c:pt>
                <c:pt idx="63">
                  <c:v>-6.0956454275628083E-4</c:v>
                </c:pt>
                <c:pt idx="64">
                  <c:v>-1.3714053498570319E-2</c:v>
                </c:pt>
                <c:pt idx="65">
                  <c:v>-1.2375595636389179E-3</c:v>
                </c:pt>
                <c:pt idx="66">
                  <c:v>1.0877427017839628E-2</c:v>
                </c:pt>
                <c:pt idx="67">
                  <c:v>-3.885957495648669E-3</c:v>
                </c:pt>
                <c:pt idx="68">
                  <c:v>-1.1956167025991041E-2</c:v>
                </c:pt>
                <c:pt idx="69">
                  <c:v>-1.0423353042478205E-2</c:v>
                </c:pt>
                <c:pt idx="70">
                  <c:v>-9.8981574745307856E-3</c:v>
                </c:pt>
                <c:pt idx="71">
                  <c:v>6.3458430569006104E-4</c:v>
                </c:pt>
                <c:pt idx="72">
                  <c:v>1.5738794017890217E-2</c:v>
                </c:pt>
                <c:pt idx="73">
                  <c:v>-1.0464803670078068E-2</c:v>
                </c:pt>
                <c:pt idx="74">
                  <c:v>2.0202540521185589E-2</c:v>
                </c:pt>
                <c:pt idx="75">
                  <c:v>7.3955050438777011E-3</c:v>
                </c:pt>
                <c:pt idx="76">
                  <c:v>1.8399120087710307E-3</c:v>
                </c:pt>
                <c:pt idx="77">
                  <c:v>-1.7101476374172194E-2</c:v>
                </c:pt>
                <c:pt idx="78">
                  <c:v>4.3550390414059392E-3</c:v>
                </c:pt>
                <c:pt idx="79">
                  <c:v>4.7475600236193006E-3</c:v>
                </c:pt>
                <c:pt idx="80">
                  <c:v>-1.1599407184929985E-2</c:v>
                </c:pt>
                <c:pt idx="81">
                  <c:v>-1.0470918350157843E-2</c:v>
                </c:pt>
                <c:pt idx="82">
                  <c:v>-1.3138569925391867E-2</c:v>
                </c:pt>
                <c:pt idx="83">
                  <c:v>1.2506462023981582E-2</c:v>
                </c:pt>
                <c:pt idx="84">
                  <c:v>-5.0685015166526915E-3</c:v>
                </c:pt>
                <c:pt idx="85">
                  <c:v>-2.3317155714922761E-3</c:v>
                </c:pt>
                <c:pt idx="86">
                  <c:v>5.9243624066351031E-3</c:v>
                </c:pt>
                <c:pt idx="87">
                  <c:v>3.1598167696671427E-3</c:v>
                </c:pt>
                <c:pt idx="88">
                  <c:v>1.0044194753731519E-2</c:v>
                </c:pt>
                <c:pt idx="89">
                  <c:v>2.2643749599160032E-2</c:v>
                </c:pt>
                <c:pt idx="90">
                  <c:v>1.3946815254192823E-2</c:v>
                </c:pt>
                <c:pt idx="91">
                  <c:v>1.3160546054081021E-2</c:v>
                </c:pt>
                <c:pt idx="92">
                  <c:v>1.5528730166139903E-2</c:v>
                </c:pt>
                <c:pt idx="93">
                  <c:v>9.7454680557296366E-4</c:v>
                </c:pt>
                <c:pt idx="94">
                  <c:v>-7.7956145033100785E-4</c:v>
                </c:pt>
                <c:pt idx="95">
                  <c:v>1.7535881280004097E-3</c:v>
                </c:pt>
                <c:pt idx="96">
                  <c:v>3.6919042639479089E-3</c:v>
                </c:pt>
                <c:pt idx="97">
                  <c:v>-4.6659309416173635E-3</c:v>
                </c:pt>
                <c:pt idx="98">
                  <c:v>1.4124237918440691E-2</c:v>
                </c:pt>
                <c:pt idx="99">
                  <c:v>1.032152415660458E-2</c:v>
                </c:pt>
                <c:pt idx="100">
                  <c:v>6.0663314054370402E-3</c:v>
                </c:pt>
                <c:pt idx="101">
                  <c:v>3.7784858958151817E-4</c:v>
                </c:pt>
                <c:pt idx="102">
                  <c:v>1.4256340241467987E-2</c:v>
                </c:pt>
                <c:pt idx="103">
                  <c:v>8.6225298120228416E-3</c:v>
                </c:pt>
                <c:pt idx="104">
                  <c:v>-1.4544352546179352E-2</c:v>
                </c:pt>
                <c:pt idx="105">
                  <c:v>6.1186824935408101E-3</c:v>
                </c:pt>
                <c:pt idx="106">
                  <c:v>7.2542578259628485E-3</c:v>
                </c:pt>
                <c:pt idx="107">
                  <c:v>1.5507255590026052E-2</c:v>
                </c:pt>
                <c:pt idx="108">
                  <c:v>1.923920956832883E-4</c:v>
                </c:pt>
                <c:pt idx="109">
                  <c:v>9.3789792069952707E-3</c:v>
                </c:pt>
                <c:pt idx="110">
                  <c:v>8.3473090585596439E-3</c:v>
                </c:pt>
                <c:pt idx="111">
                  <c:v>-1.8909348773170505E-3</c:v>
                </c:pt>
                <c:pt idx="112">
                  <c:v>9.2323075871599877E-3</c:v>
                </c:pt>
                <c:pt idx="113">
                  <c:v>1.081880465227034E-2</c:v>
                </c:pt>
                <c:pt idx="114">
                  <c:v>-4.2762082292394261E-3</c:v>
                </c:pt>
                <c:pt idx="115">
                  <c:v>8.1649175373925877E-3</c:v>
                </c:pt>
                <c:pt idx="116">
                  <c:v>-1.0403296825562037E-2</c:v>
                </c:pt>
                <c:pt idx="117">
                  <c:v>8.3684053416630093E-3</c:v>
                </c:pt>
                <c:pt idx="118">
                  <c:v>-3.3388857764970691E-3</c:v>
                </c:pt>
                <c:pt idx="119">
                  <c:v>-3.3500712923117291E-3</c:v>
                </c:pt>
                <c:pt idx="120">
                  <c:v>-5.5963233617050908E-4</c:v>
                </c:pt>
                <c:pt idx="121">
                  <c:v>-2.2256438143093405E-2</c:v>
                </c:pt>
                <c:pt idx="122">
                  <c:v>5.1362871370312611E-3</c:v>
                </c:pt>
                <c:pt idx="123">
                  <c:v>-3.8024011966183197E-3</c:v>
                </c:pt>
                <c:pt idx="124">
                  <c:v>1.0233524743907691E-2</c:v>
                </c:pt>
                <c:pt idx="125">
                  <c:v>-5.6721381319959794E-3</c:v>
                </c:pt>
                <c:pt idx="126">
                  <c:v>-2.6581806294557319E-3</c:v>
                </c:pt>
                <c:pt idx="127">
                  <c:v>6.4429161477524794E-3</c:v>
                </c:pt>
                <c:pt idx="128">
                  <c:v>3.5825930846905985E-3</c:v>
                </c:pt>
                <c:pt idx="129">
                  <c:v>-5.2838728034887089E-3</c:v>
                </c:pt>
                <c:pt idx="130">
                  <c:v>3.7848756035976775E-4</c:v>
                </c:pt>
                <c:pt idx="131">
                  <c:v>1.9108770923976261E-2</c:v>
                </c:pt>
                <c:pt idx="132">
                  <c:v>-9.2856480741433948E-4</c:v>
                </c:pt>
                <c:pt idx="133">
                  <c:v>2.2951741857112847E-2</c:v>
                </c:pt>
                <c:pt idx="134">
                  <c:v>1.1909144367021835E-2</c:v>
                </c:pt>
                <c:pt idx="135">
                  <c:v>2.8657074325637213E-3</c:v>
                </c:pt>
                <c:pt idx="136">
                  <c:v>-1.3867724854757069E-2</c:v>
                </c:pt>
                <c:pt idx="137">
                  <c:v>-3.0877465092941526E-3</c:v>
                </c:pt>
                <c:pt idx="138">
                  <c:v>-7.8532317737785885E-3</c:v>
                </c:pt>
                <c:pt idx="139">
                  <c:v>0</c:v>
                </c:pt>
                <c:pt idx="140">
                  <c:v>-1.4680109943788629E-3</c:v>
                </c:pt>
                <c:pt idx="141">
                  <c:v>-2.5737367145240715E-3</c:v>
                </c:pt>
                <c:pt idx="142">
                  <c:v>4.5914580170162431E-3</c:v>
                </c:pt>
                <c:pt idx="143">
                  <c:v>7.8489328506907083E-3</c:v>
                </c:pt>
                <c:pt idx="144">
                  <c:v>1.9983089734006273E-3</c:v>
                </c:pt>
                <c:pt idx="145">
                  <c:v>4.5257883561678628E-3</c:v>
                </c:pt>
                <c:pt idx="146">
                  <c:v>1.444162538121686E-3</c:v>
                </c:pt>
                <c:pt idx="147">
                  <c:v>2.2296680341228562E-2</c:v>
                </c:pt>
                <c:pt idx="148">
                  <c:v>-9.3933333377000904E-3</c:v>
                </c:pt>
                <c:pt idx="149">
                  <c:v>1.0678010083292526E-3</c:v>
                </c:pt>
                <c:pt idx="150">
                  <c:v>-1.0370027199877436E-2</c:v>
                </c:pt>
                <c:pt idx="151">
                  <c:v>3.3578079988533481E-2</c:v>
                </c:pt>
                <c:pt idx="152">
                  <c:v>-4.8782780705081633E-3</c:v>
                </c:pt>
                <c:pt idx="153">
                  <c:v>-2.1179657846269503E-2</c:v>
                </c:pt>
                <c:pt idx="154">
                  <c:v>-1.0708500890422976E-3</c:v>
                </c:pt>
                <c:pt idx="155">
                  <c:v>2.3123272305237971E-2</c:v>
                </c:pt>
                <c:pt idx="156">
                  <c:v>1.2657303650169082E-2</c:v>
                </c:pt>
                <c:pt idx="157">
                  <c:v>-2.1595883306205554E-2</c:v>
                </c:pt>
                <c:pt idx="158">
                  <c:v>-8.1317719368315094E-3</c:v>
                </c:pt>
                <c:pt idx="159">
                  <c:v>-1.124486117402441E-2</c:v>
                </c:pt>
                <c:pt idx="160">
                  <c:v>1.3549673700788578E-2</c:v>
                </c:pt>
                <c:pt idx="161">
                  <c:v>-6.2171785544204742E-3</c:v>
                </c:pt>
                <c:pt idx="162">
                  <c:v>3.3799302621095998E-3</c:v>
                </c:pt>
                <c:pt idx="163">
                  <c:v>4.6067716262939715E-3</c:v>
                </c:pt>
                <c:pt idx="164">
                  <c:v>-1.2382268215119119E-3</c:v>
                </c:pt>
                <c:pt idx="165">
                  <c:v>4.943367506012551E-3</c:v>
                </c:pt>
                <c:pt idx="166">
                  <c:v>3.6914632781344541E-3</c:v>
                </c:pt>
                <c:pt idx="167">
                  <c:v>1.2554962012110938E-2</c:v>
                </c:pt>
                <c:pt idx="168">
                  <c:v>3.8047788679869965E-3</c:v>
                </c:pt>
                <c:pt idx="169">
                  <c:v>1.456626994552266E-2</c:v>
                </c:pt>
                <c:pt idx="170">
                  <c:v>5.2600795878504723E-3</c:v>
                </c:pt>
                <c:pt idx="171">
                  <c:v>-6.7704200511100145E-4</c:v>
                </c:pt>
                <c:pt idx="172">
                  <c:v>-8.4703592820928818E-4</c:v>
                </c:pt>
                <c:pt idx="173">
                  <c:v>-4.076428034762704E-3</c:v>
                </c:pt>
                <c:pt idx="174">
                  <c:v>2.2382394846768908E-2</c:v>
                </c:pt>
                <c:pt idx="175">
                  <c:v>-1.49904277122561E-3</c:v>
                </c:pt>
                <c:pt idx="176">
                  <c:v>1.9965980125513441E-2</c:v>
                </c:pt>
                <c:pt idx="177">
                  <c:v>1.3791078725894459E-2</c:v>
                </c:pt>
                <c:pt idx="178">
                  <c:v>-5.169729256699473E-3</c:v>
                </c:pt>
                <c:pt idx="179">
                  <c:v>5.0085266310313506E-3</c:v>
                </c:pt>
                <c:pt idx="180">
                  <c:v>-1.0204781622558138E-2</c:v>
                </c:pt>
                <c:pt idx="181">
                  <c:v>2.2856083038675774E-2</c:v>
                </c:pt>
                <c:pt idx="182">
                  <c:v>1.2964769755905802E-2</c:v>
                </c:pt>
                <c:pt idx="183">
                  <c:v>-3.7771353995564479E-3</c:v>
                </c:pt>
                <c:pt idx="184">
                  <c:v>1.7660713836517655E-2</c:v>
                </c:pt>
                <c:pt idx="185">
                  <c:v>4.6480731668846709E-4</c:v>
                </c:pt>
                <c:pt idx="186">
                  <c:v>1.4450501827995734E-2</c:v>
                </c:pt>
                <c:pt idx="187">
                  <c:v>-1.5273044395512766E-3</c:v>
                </c:pt>
                <c:pt idx="188">
                  <c:v>6.7033298113479915E-3</c:v>
                </c:pt>
                <c:pt idx="189">
                  <c:v>6.0705632857225818E-4</c:v>
                </c:pt>
                <c:pt idx="190">
                  <c:v>8.0102317174985064E-3</c:v>
                </c:pt>
                <c:pt idx="191">
                  <c:v>7.1996392344207483E-3</c:v>
                </c:pt>
                <c:pt idx="192">
                  <c:v>7.472494563531062E-4</c:v>
                </c:pt>
                <c:pt idx="193">
                  <c:v>4.4702593076894051E-3</c:v>
                </c:pt>
                <c:pt idx="194">
                  <c:v>-4.6196645350959293E-3</c:v>
                </c:pt>
                <c:pt idx="195">
                  <c:v>1.6443674733742572E-2</c:v>
                </c:pt>
                <c:pt idx="196">
                  <c:v>-5.3037720232150757E-3</c:v>
                </c:pt>
                <c:pt idx="197">
                  <c:v>-1.6681769210008784E-2</c:v>
                </c:pt>
                <c:pt idx="198">
                  <c:v>8.0777930771619589E-3</c:v>
                </c:pt>
                <c:pt idx="199">
                  <c:v>-1.3348416021468435E-2</c:v>
                </c:pt>
                <c:pt idx="200">
                  <c:v>1.1558981409790035E-2</c:v>
                </c:pt>
                <c:pt idx="201">
                  <c:v>-2.0507470311099122E-2</c:v>
                </c:pt>
                <c:pt idx="202">
                  <c:v>2.434772450682686E-3</c:v>
                </c:pt>
                <c:pt idx="203">
                  <c:v>1.10331366602876E-2</c:v>
                </c:pt>
                <c:pt idx="204">
                  <c:v>-2.2650669088209941E-2</c:v>
                </c:pt>
                <c:pt idx="205">
                  <c:v>1.4349347224265367E-2</c:v>
                </c:pt>
                <c:pt idx="206">
                  <c:v>1.5191567024578211E-2</c:v>
                </c:pt>
                <c:pt idx="207">
                  <c:v>8.1766751308135575E-3</c:v>
                </c:pt>
                <c:pt idx="208">
                  <c:v>1.5135089013855255E-2</c:v>
                </c:pt>
                <c:pt idx="209">
                  <c:v>2.619606844807534E-2</c:v>
                </c:pt>
                <c:pt idx="210">
                  <c:v>-7.1052800193338757E-4</c:v>
                </c:pt>
                <c:pt idx="211">
                  <c:v>-3.9884919647367205E-3</c:v>
                </c:pt>
                <c:pt idx="212">
                  <c:v>1.3327699729599159E-2</c:v>
                </c:pt>
                <c:pt idx="213">
                  <c:v>-1.9738667476412643E-3</c:v>
                </c:pt>
                <c:pt idx="214">
                  <c:v>-4.8096221292233286E-3</c:v>
                </c:pt>
                <c:pt idx="215">
                  <c:v>1.3521271903429275E-2</c:v>
                </c:pt>
                <c:pt idx="216">
                  <c:v>-3.1838915685458193E-2</c:v>
                </c:pt>
                <c:pt idx="217">
                  <c:v>2.8756496859363347E-2</c:v>
                </c:pt>
                <c:pt idx="218">
                  <c:v>9.9141118793642322E-3</c:v>
                </c:pt>
                <c:pt idx="219">
                  <c:v>-1.3903311360481947E-3</c:v>
                </c:pt>
                <c:pt idx="220">
                  <c:v>-3.9037081875863775E-3</c:v>
                </c:pt>
                <c:pt idx="221">
                  <c:v>5.8498625120650405E-3</c:v>
                </c:pt>
                <c:pt idx="222">
                  <c:v>7.1951417914402046E-3</c:v>
                </c:pt>
                <c:pt idx="223">
                  <c:v>2.0875352822601709E-2</c:v>
                </c:pt>
                <c:pt idx="224">
                  <c:v>6.4602889684500248E-3</c:v>
                </c:pt>
                <c:pt idx="225">
                  <c:v>1.6085720954903892E-3</c:v>
                </c:pt>
                <c:pt idx="226">
                  <c:v>9.5974708042904956E-3</c:v>
                </c:pt>
                <c:pt idx="227">
                  <c:v>-1.6165346441905256E-2</c:v>
                </c:pt>
                <c:pt idx="228">
                  <c:v>-2.5320030407312553E-3</c:v>
                </c:pt>
                <c:pt idx="229">
                  <c:v>-2.9621292552175615E-3</c:v>
                </c:pt>
                <c:pt idx="230">
                  <c:v>1.2705585107276325E-3</c:v>
                </c:pt>
                <c:pt idx="231">
                  <c:v>1.9732212181162705E-3</c:v>
                </c:pt>
                <c:pt idx="232">
                  <c:v>3.6542556476119909E-3</c:v>
                </c:pt>
                <c:pt idx="233">
                  <c:v>1.1854263353027434E-2</c:v>
                </c:pt>
                <c:pt idx="234">
                  <c:v>-2.0873490219876674E-2</c:v>
                </c:pt>
                <c:pt idx="235">
                  <c:v>2.2674169423789477E-2</c:v>
                </c:pt>
                <c:pt idx="236">
                  <c:v>-1.9393273843777096E-3</c:v>
                </c:pt>
                <c:pt idx="237">
                  <c:v>9.3845568675237565E-3</c:v>
                </c:pt>
                <c:pt idx="238">
                  <c:v>-2.574055159658864E-2</c:v>
                </c:pt>
                <c:pt idx="239">
                  <c:v>-1.2693041687256532E-3</c:v>
                </c:pt>
                <c:pt idx="240">
                  <c:v>1.6237758783403146E-2</c:v>
                </c:pt>
                <c:pt idx="241">
                  <c:v>-3.8953861165925952E-3</c:v>
                </c:pt>
                <c:pt idx="242">
                  <c:v>-5.3109838323825752E-3</c:v>
                </c:pt>
                <c:pt idx="243">
                  <c:v>-2.5979174160827408E-2</c:v>
                </c:pt>
                <c:pt idx="244">
                  <c:v>1.5413463417328986E-2</c:v>
                </c:pt>
                <c:pt idx="245">
                  <c:v>-3.326201095151108E-2</c:v>
                </c:pt>
                <c:pt idx="246">
                  <c:v>-2.5205189030400955E-2</c:v>
                </c:pt>
                <c:pt idx="247">
                  <c:v>1.0604236476278141E-2</c:v>
                </c:pt>
                <c:pt idx="248">
                  <c:v>1.5771570188533535E-2</c:v>
                </c:pt>
                <c:pt idx="249">
                  <c:v>1.1920478412468544E-2</c:v>
                </c:pt>
                <c:pt idx="250">
                  <c:v>9.635509940735398E-3</c:v>
                </c:pt>
                <c:pt idx="251">
                  <c:v>-1.16606806025131E-2</c:v>
                </c:pt>
                <c:pt idx="252">
                  <c:v>2.2620864333858376E-2</c:v>
                </c:pt>
                <c:pt idx="253">
                  <c:v>-7.2458937468854994E-3</c:v>
                </c:pt>
              </c:numCache>
            </c:numRef>
          </c:xVal>
          <c:yVal>
            <c:numRef>
              <c:f>CAPM!$J$3:$J$279</c:f>
              <c:numCache>
                <c:formatCode>General</c:formatCode>
                <c:ptCount val="277"/>
                <c:pt idx="0">
                  <c:v>5.7894898552594094E-3</c:v>
                </c:pt>
                <c:pt idx="1">
                  <c:v>8.5893052489288517E-3</c:v>
                </c:pt>
                <c:pt idx="2">
                  <c:v>1.0473425603074234E-2</c:v>
                </c:pt>
                <c:pt idx="3">
                  <c:v>1.0769118702591141E-2</c:v>
                </c:pt>
                <c:pt idx="4">
                  <c:v>7.624548363012267E-3</c:v>
                </c:pt>
                <c:pt idx="5">
                  <c:v>-2.1121249479726396E-3</c:v>
                </c:pt>
                <c:pt idx="6">
                  <c:v>-5.8897417349903051E-3</c:v>
                </c:pt>
                <c:pt idx="7">
                  <c:v>-2.5600079023228254E-2</c:v>
                </c:pt>
                <c:pt idx="8">
                  <c:v>9.8186144994203868E-3</c:v>
                </c:pt>
                <c:pt idx="9">
                  <c:v>3.3667403345779704E-3</c:v>
                </c:pt>
                <c:pt idx="10">
                  <c:v>6.7791366896677177E-3</c:v>
                </c:pt>
                <c:pt idx="11">
                  <c:v>1.7331553095142387E-2</c:v>
                </c:pt>
                <c:pt idx="12">
                  <c:v>7.7656710715771331E-3</c:v>
                </c:pt>
                <c:pt idx="13">
                  <c:v>-3.8814026983819698E-3</c:v>
                </c:pt>
                <c:pt idx="14">
                  <c:v>-1.9122841762142003E-3</c:v>
                </c:pt>
                <c:pt idx="15">
                  <c:v>3.4273604481712019E-3</c:v>
                </c:pt>
                <c:pt idx="16">
                  <c:v>1.9331556631919437E-4</c:v>
                </c:pt>
                <c:pt idx="17">
                  <c:v>3.5961619938895016E-3</c:v>
                </c:pt>
                <c:pt idx="18">
                  <c:v>1.3642945412953747E-3</c:v>
                </c:pt>
                <c:pt idx="19">
                  <c:v>1.8464949637782429E-3</c:v>
                </c:pt>
                <c:pt idx="20">
                  <c:v>2.0039806391490846E-3</c:v>
                </c:pt>
                <c:pt idx="21">
                  <c:v>4.8458191780340417E-4</c:v>
                </c:pt>
                <c:pt idx="22">
                  <c:v>2.1078907384103566E-2</c:v>
                </c:pt>
                <c:pt idx="23">
                  <c:v>-3.3033291225838357E-3</c:v>
                </c:pt>
                <c:pt idx="24">
                  <c:v>4.8866517023067012E-3</c:v>
                </c:pt>
                <c:pt idx="25">
                  <c:v>-9.7812896843196724E-3</c:v>
                </c:pt>
                <c:pt idx="26">
                  <c:v>-1.3084891656963214E-2</c:v>
                </c:pt>
                <c:pt idx="27">
                  <c:v>-9.4249247529893752E-3</c:v>
                </c:pt>
                <c:pt idx="28">
                  <c:v>-4.0625577898188332E-3</c:v>
                </c:pt>
                <c:pt idx="29">
                  <c:v>-1.356810988704853E-3</c:v>
                </c:pt>
                <c:pt idx="30">
                  <c:v>-2.1433339520333126E-2</c:v>
                </c:pt>
                <c:pt idx="31">
                  <c:v>1.3007749228765669E-2</c:v>
                </c:pt>
                <c:pt idx="32">
                  <c:v>9.386329938868088E-3</c:v>
                </c:pt>
                <c:pt idx="33">
                  <c:v>-1.0565132903013452E-2</c:v>
                </c:pt>
                <c:pt idx="34">
                  <c:v>5.6691863368383694E-3</c:v>
                </c:pt>
                <c:pt idx="35">
                  <c:v>-9.3818509574745152E-3</c:v>
                </c:pt>
                <c:pt idx="36">
                  <c:v>-1.0369890520158801E-2</c:v>
                </c:pt>
                <c:pt idx="37">
                  <c:v>-4.2188126733469535E-3</c:v>
                </c:pt>
                <c:pt idx="38">
                  <c:v>8.0697994293785508E-3</c:v>
                </c:pt>
                <c:pt idx="39">
                  <c:v>6.3424591231752729E-3</c:v>
                </c:pt>
                <c:pt idx="40">
                  <c:v>2.4401244828979318E-3</c:v>
                </c:pt>
                <c:pt idx="41">
                  <c:v>-5.7429287849972335E-3</c:v>
                </c:pt>
                <c:pt idx="42">
                  <c:v>4.8446654555045756E-3</c:v>
                </c:pt>
                <c:pt idx="43">
                  <c:v>1.1844796589807726E-2</c:v>
                </c:pt>
                <c:pt idx="44">
                  <c:v>1.2020832031611164E-2</c:v>
                </c:pt>
                <c:pt idx="45">
                  <c:v>9.3207582510257164E-4</c:v>
                </c:pt>
                <c:pt idx="46">
                  <c:v>-2.9500497773030376E-3</c:v>
                </c:pt>
                <c:pt idx="47">
                  <c:v>-6.2986871373079201E-3</c:v>
                </c:pt>
                <c:pt idx="48">
                  <c:v>-1.1030088066886223E-4</c:v>
                </c:pt>
                <c:pt idx="49">
                  <c:v>1.692859157638158E-4</c:v>
                </c:pt>
                <c:pt idx="50">
                  <c:v>-1.5501252644837817E-2</c:v>
                </c:pt>
                <c:pt idx="51">
                  <c:v>-1.9827196285694209E-3</c:v>
                </c:pt>
                <c:pt idx="52">
                  <c:v>2.7530316855472149E-3</c:v>
                </c:pt>
                <c:pt idx="53">
                  <c:v>1.0285811010180843E-2</c:v>
                </c:pt>
                <c:pt idx="54">
                  <c:v>2.0830101484245376E-3</c:v>
                </c:pt>
                <c:pt idx="55">
                  <c:v>-3.6031780981579907E-3</c:v>
                </c:pt>
                <c:pt idx="56">
                  <c:v>1.3633317544025797E-2</c:v>
                </c:pt>
                <c:pt idx="57">
                  <c:v>7.8451579044648253E-4</c:v>
                </c:pt>
                <c:pt idx="58">
                  <c:v>-1.0769876850833492E-2</c:v>
                </c:pt>
                <c:pt idx="59">
                  <c:v>5.9909333650076824E-3</c:v>
                </c:pt>
                <c:pt idx="60">
                  <c:v>1.6268507500100546E-2</c:v>
                </c:pt>
                <c:pt idx="61">
                  <c:v>-1.79766430307206E-2</c:v>
                </c:pt>
                <c:pt idx="62">
                  <c:v>-4.6312825591684958E-3</c:v>
                </c:pt>
                <c:pt idx="63">
                  <c:v>-6.8018694741731863E-3</c:v>
                </c:pt>
                <c:pt idx="64">
                  <c:v>-1.003211787958549E-2</c:v>
                </c:pt>
                <c:pt idx="65">
                  <c:v>-3.0860184623497117E-3</c:v>
                </c:pt>
                <c:pt idx="66">
                  <c:v>5.3664255014887067E-3</c:v>
                </c:pt>
                <c:pt idx="67">
                  <c:v>2.8447201226902276E-3</c:v>
                </c:pt>
                <c:pt idx="68">
                  <c:v>-1.4034446086577846E-2</c:v>
                </c:pt>
                <c:pt idx="69">
                  <c:v>-1.3281512723723706E-2</c:v>
                </c:pt>
                <c:pt idx="70">
                  <c:v>-1.6978105895993022E-3</c:v>
                </c:pt>
                <c:pt idx="71">
                  <c:v>2.0106913471112085E-3</c:v>
                </c:pt>
                <c:pt idx="72">
                  <c:v>1.1565835558073162E-2</c:v>
                </c:pt>
                <c:pt idx="73">
                  <c:v>-4.6330526156200223E-3</c:v>
                </c:pt>
                <c:pt idx="74">
                  <c:v>2.2720863797225467E-2</c:v>
                </c:pt>
                <c:pt idx="75">
                  <c:v>3.5546330800345035E-3</c:v>
                </c:pt>
                <c:pt idx="76">
                  <c:v>2.6106798919443069E-3</c:v>
                </c:pt>
                <c:pt idx="77">
                  <c:v>-9.0368437371500642E-3</c:v>
                </c:pt>
                <c:pt idx="78">
                  <c:v>5.4594437916609092E-3</c:v>
                </c:pt>
                <c:pt idx="79">
                  <c:v>-8.5413832366535716E-4</c:v>
                </c:pt>
                <c:pt idx="80">
                  <c:v>-8.1967570493441198E-3</c:v>
                </c:pt>
                <c:pt idx="81">
                  <c:v>-1.3921192364928666E-2</c:v>
                </c:pt>
                <c:pt idx="82">
                  <c:v>-1.4148801411748516E-2</c:v>
                </c:pt>
                <c:pt idx="83">
                  <c:v>7.3487404923036201E-3</c:v>
                </c:pt>
                <c:pt idx="84">
                  <c:v>5.0642537330214095E-4</c:v>
                </c:pt>
                <c:pt idx="85">
                  <c:v>-5.241338846651661E-3</c:v>
                </c:pt>
                <c:pt idx="86">
                  <c:v>2.8869715062969895E-3</c:v>
                </c:pt>
                <c:pt idx="87">
                  <c:v>-8.0463466113210522E-3</c:v>
                </c:pt>
                <c:pt idx="88">
                  <c:v>1.9206498767877708E-3</c:v>
                </c:pt>
                <c:pt idx="89">
                  <c:v>1.4596726746978131E-2</c:v>
                </c:pt>
                <c:pt idx="90">
                  <c:v>8.7401087709820646E-3</c:v>
                </c:pt>
                <c:pt idx="91">
                  <c:v>1.749629284675263E-2</c:v>
                </c:pt>
                <c:pt idx="92">
                  <c:v>6.8390667136374751E-3</c:v>
                </c:pt>
                <c:pt idx="93">
                  <c:v>-2.8717914009354839E-3</c:v>
                </c:pt>
                <c:pt idx="94">
                  <c:v>-6.9031745395961661E-3</c:v>
                </c:pt>
                <c:pt idx="95">
                  <c:v>1.3172800480478371E-3</c:v>
                </c:pt>
                <c:pt idx="96">
                  <c:v>7.3850905628056593E-3</c:v>
                </c:pt>
                <c:pt idx="97">
                  <c:v>-4.8876253672590813E-3</c:v>
                </c:pt>
                <c:pt idx="98">
                  <c:v>1.4655748011617301E-2</c:v>
                </c:pt>
                <c:pt idx="99">
                  <c:v>1.4387487925570933E-2</c:v>
                </c:pt>
                <c:pt idx="100">
                  <c:v>4.1658678581827707E-3</c:v>
                </c:pt>
                <c:pt idx="101">
                  <c:v>-7.1121591684696105E-3</c:v>
                </c:pt>
                <c:pt idx="102">
                  <c:v>8.1805831718680406E-3</c:v>
                </c:pt>
                <c:pt idx="103">
                  <c:v>1.4725530109698461E-3</c:v>
                </c:pt>
                <c:pt idx="104">
                  <c:v>-1.3237364501702297E-2</c:v>
                </c:pt>
                <c:pt idx="105">
                  <c:v>5.1107620483158455E-5</c:v>
                </c:pt>
                <c:pt idx="106">
                  <c:v>2.7675695710566595E-3</c:v>
                </c:pt>
                <c:pt idx="107">
                  <c:v>6.7018034464038471E-3</c:v>
                </c:pt>
                <c:pt idx="108">
                  <c:v>-3.0628906256103725E-3</c:v>
                </c:pt>
                <c:pt idx="109">
                  <c:v>1.1733846404701081E-3</c:v>
                </c:pt>
                <c:pt idx="110">
                  <c:v>1.0554876530261369E-2</c:v>
                </c:pt>
                <c:pt idx="111">
                  <c:v>1.6467590291099335E-3</c:v>
                </c:pt>
                <c:pt idx="112">
                  <c:v>6.4046927074311606E-3</c:v>
                </c:pt>
                <c:pt idx="113">
                  <c:v>-4.799261620789852E-4</c:v>
                </c:pt>
                <c:pt idx="114">
                  <c:v>5.6266323219275509E-3</c:v>
                </c:pt>
                <c:pt idx="115">
                  <c:v>8.0587539051983435E-3</c:v>
                </c:pt>
                <c:pt idx="116">
                  <c:v>-6.7668269391187256E-3</c:v>
                </c:pt>
                <c:pt idx="117">
                  <c:v>9.3227235121289675E-3</c:v>
                </c:pt>
                <c:pt idx="118">
                  <c:v>7.4567884556929758E-4</c:v>
                </c:pt>
                <c:pt idx="119">
                  <c:v>-2.7787335468816123E-3</c:v>
                </c:pt>
                <c:pt idx="120">
                  <c:v>-1.5323767829252236E-3</c:v>
                </c:pt>
                <c:pt idx="121">
                  <c:v>2.0895320830398635E-3</c:v>
                </c:pt>
                <c:pt idx="122">
                  <c:v>4.8836752684480484E-4</c:v>
                </c:pt>
                <c:pt idx="123">
                  <c:v>-4.3840768819032386E-3</c:v>
                </c:pt>
                <c:pt idx="124">
                  <c:v>4.0429362769688658E-3</c:v>
                </c:pt>
                <c:pt idx="125">
                  <c:v>-7.6410372481792001E-5</c:v>
                </c:pt>
                <c:pt idx="126">
                  <c:v>-2.86796027468385E-3</c:v>
                </c:pt>
                <c:pt idx="127">
                  <c:v>2.6070670763566127E-3</c:v>
                </c:pt>
                <c:pt idx="128">
                  <c:v>2.2450103876212198E-3</c:v>
                </c:pt>
                <c:pt idx="129">
                  <c:v>-2.9740273708710606E-3</c:v>
                </c:pt>
                <c:pt idx="130">
                  <c:v>6.739967221070024E-4</c:v>
                </c:pt>
                <c:pt idx="131">
                  <c:v>5.6840053649540702E-3</c:v>
                </c:pt>
                <c:pt idx="132">
                  <c:v>-1.3980820369002932E-2</c:v>
                </c:pt>
                <c:pt idx="133">
                  <c:v>1.0019784744380382E-2</c:v>
                </c:pt>
                <c:pt idx="134">
                  <c:v>1.2158783555451687E-3</c:v>
                </c:pt>
                <c:pt idx="135">
                  <c:v>4.2277775124944647E-3</c:v>
                </c:pt>
                <c:pt idx="136">
                  <c:v>-5.2851364522035846E-3</c:v>
                </c:pt>
                <c:pt idx="137">
                  <c:v>1.3802270889764984E-3</c:v>
                </c:pt>
                <c:pt idx="138">
                  <c:v>-6.6431940951201399E-3</c:v>
                </c:pt>
                <c:pt idx="139">
                  <c:v>7.2922278799701758E-3</c:v>
                </c:pt>
                <c:pt idx="140">
                  <c:v>-4.6984975973184051E-3</c:v>
                </c:pt>
                <c:pt idx="141">
                  <c:v>3.2638076660839534E-4</c:v>
                </c:pt>
                <c:pt idx="142">
                  <c:v>-7.9012292620662793E-3</c:v>
                </c:pt>
                <c:pt idx="143">
                  <c:v>8.3266830020381089E-3</c:v>
                </c:pt>
                <c:pt idx="144">
                  <c:v>-2.2073382147886579E-3</c:v>
                </c:pt>
                <c:pt idx="145">
                  <c:v>-3.350319584774704E-3</c:v>
                </c:pt>
                <c:pt idx="146">
                  <c:v>-3.4802684590292182E-3</c:v>
                </c:pt>
                <c:pt idx="147">
                  <c:v>8.6365347627029472E-3</c:v>
                </c:pt>
                <c:pt idx="148">
                  <c:v>-5.968992607488695E-3</c:v>
                </c:pt>
                <c:pt idx="149">
                  <c:v>7.3188467594422187E-3</c:v>
                </c:pt>
                <c:pt idx="150">
                  <c:v>-4.8082234830310513E-3</c:v>
                </c:pt>
                <c:pt idx="151">
                  <c:v>1.2805958014844484E-2</c:v>
                </c:pt>
                <c:pt idx="152">
                  <c:v>3.9424821599580778E-3</c:v>
                </c:pt>
                <c:pt idx="153">
                  <c:v>-1.7947910963369282E-3</c:v>
                </c:pt>
                <c:pt idx="154">
                  <c:v>9.393057449893548E-4</c:v>
                </c:pt>
                <c:pt idx="155">
                  <c:v>7.6159661815783236E-3</c:v>
                </c:pt>
                <c:pt idx="156">
                  <c:v>5.2831189456807428E-3</c:v>
                </c:pt>
                <c:pt idx="157">
                  <c:v>-4.5329026541183499E-3</c:v>
                </c:pt>
                <c:pt idx="158">
                  <c:v>2.8410644032571646E-3</c:v>
                </c:pt>
                <c:pt idx="159">
                  <c:v>2.9543476902602526E-3</c:v>
                </c:pt>
                <c:pt idx="160">
                  <c:v>9.6041818661733551E-3</c:v>
                </c:pt>
                <c:pt idx="161">
                  <c:v>-1.0307020847538841E-2</c:v>
                </c:pt>
                <c:pt idx="162">
                  <c:v>6.250385561730327E-3</c:v>
                </c:pt>
                <c:pt idx="163">
                  <c:v>1.1584955749088053E-2</c:v>
                </c:pt>
                <c:pt idx="164">
                  <c:v>1.1966546185152782E-3</c:v>
                </c:pt>
                <c:pt idx="165">
                  <c:v>-1.7770509675490386E-3</c:v>
                </c:pt>
                <c:pt idx="166">
                  <c:v>8.0249266150732225E-4</c:v>
                </c:pt>
                <c:pt idx="167">
                  <c:v>9.9473700600099593E-3</c:v>
                </c:pt>
                <c:pt idx="168">
                  <c:v>1.0496773176758291E-2</c:v>
                </c:pt>
                <c:pt idx="169">
                  <c:v>1.0595701336685961E-2</c:v>
                </c:pt>
                <c:pt idx="170">
                  <c:v>-4.3859336340192024E-3</c:v>
                </c:pt>
                <c:pt idx="171">
                  <c:v>4.5547219787285603E-3</c:v>
                </c:pt>
                <c:pt idx="172">
                  <c:v>-2.7089434915062507E-3</c:v>
                </c:pt>
                <c:pt idx="173">
                  <c:v>-1.1356021030536048E-3</c:v>
                </c:pt>
                <c:pt idx="174">
                  <c:v>1.0786909432643725E-2</c:v>
                </c:pt>
                <c:pt idx="175">
                  <c:v>-6.6670081105287373E-4</c:v>
                </c:pt>
                <c:pt idx="176">
                  <c:v>7.0792093824100849E-3</c:v>
                </c:pt>
                <c:pt idx="177">
                  <c:v>6.5458059616437022E-3</c:v>
                </c:pt>
                <c:pt idx="178">
                  <c:v>1.6423463003991793E-3</c:v>
                </c:pt>
                <c:pt idx="179">
                  <c:v>-4.4535911405697609E-4</c:v>
                </c:pt>
                <c:pt idx="180">
                  <c:v>-2.6598187982211242E-3</c:v>
                </c:pt>
                <c:pt idx="181">
                  <c:v>1.3063010322330386E-2</c:v>
                </c:pt>
                <c:pt idx="182">
                  <c:v>3.9122709981176482E-3</c:v>
                </c:pt>
                <c:pt idx="183">
                  <c:v>-2.9332853515259419E-3</c:v>
                </c:pt>
                <c:pt idx="184">
                  <c:v>4.5433005816262161E-3</c:v>
                </c:pt>
                <c:pt idx="185">
                  <c:v>2.7400896777033819E-5</c:v>
                </c:pt>
                <c:pt idx="186">
                  <c:v>9.4248309053386724E-3</c:v>
                </c:pt>
                <c:pt idx="187">
                  <c:v>9.0233269172161938E-4</c:v>
                </c:pt>
                <c:pt idx="188">
                  <c:v>1.0101829389107836E-3</c:v>
                </c:pt>
                <c:pt idx="189">
                  <c:v>4.5608401124011517E-4</c:v>
                </c:pt>
                <c:pt idx="190">
                  <c:v>8.5760760541540339E-3</c:v>
                </c:pt>
                <c:pt idx="191">
                  <c:v>1.4066554188111099E-3</c:v>
                </c:pt>
                <c:pt idx="192">
                  <c:v>2.0596754250997878E-3</c:v>
                </c:pt>
                <c:pt idx="193">
                  <c:v>-2.6873815800465995E-4</c:v>
                </c:pt>
                <c:pt idx="194">
                  <c:v>-1.2308991615440999E-2</c:v>
                </c:pt>
                <c:pt idx="195">
                  <c:v>4.524025208647379E-3</c:v>
                </c:pt>
                <c:pt idx="196">
                  <c:v>-7.6274257365621352E-4</c:v>
                </c:pt>
                <c:pt idx="197">
                  <c:v>-1.2961461494994289E-2</c:v>
                </c:pt>
                <c:pt idx="198">
                  <c:v>8.9300786459373983E-3</c:v>
                </c:pt>
                <c:pt idx="199">
                  <c:v>-1.0830982390143047E-2</c:v>
                </c:pt>
                <c:pt idx="200">
                  <c:v>2.7458643980059921E-3</c:v>
                </c:pt>
                <c:pt idx="201">
                  <c:v>-9.6140324004480894E-3</c:v>
                </c:pt>
                <c:pt idx="202">
                  <c:v>1.488187032759173E-3</c:v>
                </c:pt>
                <c:pt idx="203">
                  <c:v>5.6153250923281226E-3</c:v>
                </c:pt>
                <c:pt idx="204">
                  <c:v>-1.6643162513722578E-2</c:v>
                </c:pt>
                <c:pt idx="205">
                  <c:v>7.1273540267240421E-3</c:v>
                </c:pt>
                <c:pt idx="206">
                  <c:v>7.3700373931809464E-3</c:v>
                </c:pt>
                <c:pt idx="207">
                  <c:v>1.1993454298449154E-3</c:v>
                </c:pt>
                <c:pt idx="208">
                  <c:v>-5.8344233488513055E-3</c:v>
                </c:pt>
                <c:pt idx="209">
                  <c:v>1.8768164901359307E-2</c:v>
                </c:pt>
                <c:pt idx="210">
                  <c:v>-2.6992126958177761E-3</c:v>
                </c:pt>
                <c:pt idx="211">
                  <c:v>-9.7161231591808266E-3</c:v>
                </c:pt>
                <c:pt idx="212">
                  <c:v>9.0929555181615412E-3</c:v>
                </c:pt>
                <c:pt idx="213">
                  <c:v>1.3579188525859234E-3</c:v>
                </c:pt>
                <c:pt idx="214">
                  <c:v>-1.6156318751386112E-2</c:v>
                </c:pt>
                <c:pt idx="215">
                  <c:v>-3.0407631423525654E-4</c:v>
                </c:pt>
                <c:pt idx="216">
                  <c:v>-3.182338598638256E-3</c:v>
                </c:pt>
                <c:pt idx="217">
                  <c:v>1.058012170811906E-2</c:v>
                </c:pt>
                <c:pt idx="218">
                  <c:v>7.4921143383799597E-3</c:v>
                </c:pt>
                <c:pt idx="219">
                  <c:v>-2.66339699420695E-3</c:v>
                </c:pt>
                <c:pt idx="220">
                  <c:v>5.4871796952322468E-3</c:v>
                </c:pt>
                <c:pt idx="221">
                  <c:v>9.218771060440405E-3</c:v>
                </c:pt>
                <c:pt idx="222">
                  <c:v>4.564641858243932E-3</c:v>
                </c:pt>
                <c:pt idx="223">
                  <c:v>9.5905495219606104E-3</c:v>
                </c:pt>
                <c:pt idx="224">
                  <c:v>6.0915460320936816E-3</c:v>
                </c:pt>
                <c:pt idx="225">
                  <c:v>1.2413756305644178E-3</c:v>
                </c:pt>
                <c:pt idx="226">
                  <c:v>-3.1945114554527137E-4</c:v>
                </c:pt>
                <c:pt idx="227">
                  <c:v>-1.6342679434963397E-2</c:v>
                </c:pt>
                <c:pt idx="228">
                  <c:v>-6.377794934614568E-3</c:v>
                </c:pt>
                <c:pt idx="229">
                  <c:v>-4.1436909359451142E-3</c:v>
                </c:pt>
                <c:pt idx="230">
                  <c:v>2.0746228867019276E-4</c:v>
                </c:pt>
                <c:pt idx="231">
                  <c:v>6.6822917990072041E-4</c:v>
                </c:pt>
                <c:pt idx="232">
                  <c:v>7.8339607157064187E-3</c:v>
                </c:pt>
                <c:pt idx="233">
                  <c:v>-2.9506721924174566E-3</c:v>
                </c:pt>
                <c:pt idx="234">
                  <c:v>-1.4794902453874681E-2</c:v>
                </c:pt>
                <c:pt idx="235">
                  <c:v>8.6600594783666773E-3</c:v>
                </c:pt>
                <c:pt idx="236">
                  <c:v>1.300841872108134E-3</c:v>
                </c:pt>
                <c:pt idx="237">
                  <c:v>5.1371904644968202E-3</c:v>
                </c:pt>
                <c:pt idx="238">
                  <c:v>-1.1430505992901177E-2</c:v>
                </c:pt>
                <c:pt idx="239">
                  <c:v>6.7405602922186673E-3</c:v>
                </c:pt>
                <c:pt idx="240">
                  <c:v>9.4159889502923571E-3</c:v>
                </c:pt>
                <c:pt idx="241">
                  <c:v>-5.0052856736562141E-3</c:v>
                </c:pt>
                <c:pt idx="242">
                  <c:v>-3.4209834498946244E-3</c:v>
                </c:pt>
                <c:pt idx="243">
                  <c:v>-1.9514335895781623E-2</c:v>
                </c:pt>
                <c:pt idx="244">
                  <c:v>1.419711678540859E-2</c:v>
                </c:pt>
                <c:pt idx="245">
                  <c:v>-2.2039866544345026E-2</c:v>
                </c:pt>
                <c:pt idx="246">
                  <c:v>-2.8508581598120131E-2</c:v>
                </c:pt>
                <c:pt idx="247">
                  <c:v>7.4067115214307708E-3</c:v>
                </c:pt>
                <c:pt idx="248">
                  <c:v>1.2310848339455867E-2</c:v>
                </c:pt>
                <c:pt idx="249">
                  <c:v>-2.8667211628854257E-3</c:v>
                </c:pt>
                <c:pt idx="250">
                  <c:v>1.3598740760008428E-2</c:v>
                </c:pt>
                <c:pt idx="251">
                  <c:v>-1.0939450953772925E-2</c:v>
                </c:pt>
                <c:pt idx="252">
                  <c:v>1.5672384037443327E-2</c:v>
                </c:pt>
                <c:pt idx="253">
                  <c:v>-3.7813486506162058E-3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229-8195-4B57E028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92912"/>
        <c:axId val="920997232"/>
      </c:scatterChart>
      <c:valAx>
        <c:axId val="9209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997232"/>
        <c:crosses val="autoZero"/>
        <c:crossBetween val="midCat"/>
      </c:valAx>
      <c:valAx>
        <c:axId val="9209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99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VaR!$E$7:$E$59</c:f>
              <c:numCache>
                <c:formatCode>General</c:formatCode>
                <c:ptCount val="53"/>
                <c:pt idx="0">
                  <c:v>-0.03</c:v>
                </c:pt>
                <c:pt idx="1">
                  <c:v>-2.8975411092093086E-2</c:v>
                </c:pt>
                <c:pt idx="2">
                  <c:v>-2.7950822184186173E-2</c:v>
                </c:pt>
                <c:pt idx="3">
                  <c:v>-2.6926233276279261E-2</c:v>
                </c:pt>
                <c:pt idx="4">
                  <c:v>-2.5901644368372348E-2</c:v>
                </c:pt>
                <c:pt idx="5">
                  <c:v>-2.4877055460465435E-2</c:v>
                </c:pt>
                <c:pt idx="6">
                  <c:v>-2.3852466552558522E-2</c:v>
                </c:pt>
                <c:pt idx="7">
                  <c:v>-2.282787764465161E-2</c:v>
                </c:pt>
                <c:pt idx="8">
                  <c:v>-2.1803288736744697E-2</c:v>
                </c:pt>
                <c:pt idx="9">
                  <c:v>-2.0778699828837784E-2</c:v>
                </c:pt>
                <c:pt idx="10">
                  <c:v>-1.9754110920930872E-2</c:v>
                </c:pt>
                <c:pt idx="11">
                  <c:v>-1.8729522013023959E-2</c:v>
                </c:pt>
                <c:pt idx="12">
                  <c:v>-1.7704933105117046E-2</c:v>
                </c:pt>
                <c:pt idx="13">
                  <c:v>-1.6680344197210133E-2</c:v>
                </c:pt>
                <c:pt idx="14">
                  <c:v>-1.5655755289303221E-2</c:v>
                </c:pt>
                <c:pt idx="15">
                  <c:v>-1.4631166381396308E-2</c:v>
                </c:pt>
                <c:pt idx="16">
                  <c:v>-1.3606577473489395E-2</c:v>
                </c:pt>
                <c:pt idx="17">
                  <c:v>-1.2581988565582482E-2</c:v>
                </c:pt>
                <c:pt idx="18">
                  <c:v>-1.155739965767557E-2</c:v>
                </c:pt>
                <c:pt idx="19">
                  <c:v>-1.0532810749768657E-2</c:v>
                </c:pt>
                <c:pt idx="20">
                  <c:v>-9.5082218418617442E-3</c:v>
                </c:pt>
                <c:pt idx="21">
                  <c:v>-8.4836329339548315E-3</c:v>
                </c:pt>
                <c:pt idx="22">
                  <c:v>-7.4590440260479196E-3</c:v>
                </c:pt>
                <c:pt idx="23">
                  <c:v>-6.4344551181410078E-3</c:v>
                </c:pt>
                <c:pt idx="24">
                  <c:v>-5.4098662102340959E-3</c:v>
                </c:pt>
                <c:pt idx="25">
                  <c:v>-4.385277302327184E-3</c:v>
                </c:pt>
                <c:pt idx="26">
                  <c:v>-3.3606883944202722E-3</c:v>
                </c:pt>
                <c:pt idx="27">
                  <c:v>-2.3360994865133603E-3</c:v>
                </c:pt>
                <c:pt idx="28">
                  <c:v>-1.3115105786064482E-3</c:v>
                </c:pt>
                <c:pt idx="29">
                  <c:v>-2.8692167069953615E-4</c:v>
                </c:pt>
                <c:pt idx="30">
                  <c:v>7.3766723720737593E-4</c:v>
                </c:pt>
                <c:pt idx="31">
                  <c:v>1.762256145114288E-3</c:v>
                </c:pt>
                <c:pt idx="32">
                  <c:v>2.7868450530211999E-3</c:v>
                </c:pt>
                <c:pt idx="33">
                  <c:v>3.8114339609281117E-3</c:v>
                </c:pt>
                <c:pt idx="34">
                  <c:v>4.8360228688350236E-3</c:v>
                </c:pt>
                <c:pt idx="35">
                  <c:v>5.8606117767419355E-3</c:v>
                </c:pt>
                <c:pt idx="36">
                  <c:v>6.8852006846488473E-3</c:v>
                </c:pt>
                <c:pt idx="37">
                  <c:v>7.9097895925557601E-3</c:v>
                </c:pt>
                <c:pt idx="38">
                  <c:v>8.9343785004626728E-3</c:v>
                </c:pt>
                <c:pt idx="39">
                  <c:v>9.9589674083695855E-3</c:v>
                </c:pt>
                <c:pt idx="40">
                  <c:v>1.0983556316276498E-2</c:v>
                </c:pt>
                <c:pt idx="41">
                  <c:v>1.2008145224183411E-2</c:v>
                </c:pt>
                <c:pt idx="42">
                  <c:v>1.3032734132090324E-2</c:v>
                </c:pt>
                <c:pt idx="43">
                  <c:v>1.4057323039997236E-2</c:v>
                </c:pt>
                <c:pt idx="44">
                  <c:v>1.5081911947904149E-2</c:v>
                </c:pt>
                <c:pt idx="45">
                  <c:v>1.610650085581106E-2</c:v>
                </c:pt>
                <c:pt idx="46">
                  <c:v>1.7131089763717973E-2</c:v>
                </c:pt>
                <c:pt idx="47">
                  <c:v>1.8155678671624886E-2</c:v>
                </c:pt>
                <c:pt idx="48">
                  <c:v>1.9180267579531798E-2</c:v>
                </c:pt>
                <c:pt idx="49">
                  <c:v>2.0204856487438711E-2</c:v>
                </c:pt>
                <c:pt idx="50">
                  <c:v>2.1229445395345624E-2</c:v>
                </c:pt>
                <c:pt idx="51">
                  <c:v>2.2254034303252537E-2</c:v>
                </c:pt>
                <c:pt idx="52">
                  <c:v>2.3278623211159449E-2</c:v>
                </c:pt>
              </c:numCache>
            </c:numRef>
          </c:cat>
          <c:val>
            <c:numRef>
              <c:f>VaR!$F$7:$F$59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9</c:v>
                </c:pt>
                <c:pt idx="27">
                  <c:v>17</c:v>
                </c:pt>
                <c:pt idx="28">
                  <c:v>9</c:v>
                </c:pt>
                <c:pt idx="29">
                  <c:v>8</c:v>
                </c:pt>
                <c:pt idx="30">
                  <c:v>15</c:v>
                </c:pt>
                <c:pt idx="31">
                  <c:v>22</c:v>
                </c:pt>
                <c:pt idx="32">
                  <c:v>14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10</c:v>
                </c:pt>
                <c:pt idx="37">
                  <c:v>13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1-4EF5-B8FE-3152EB77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528936"/>
        <c:axId val="650529296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VaR!$E$7:$E$59</c:f>
              <c:numCache>
                <c:formatCode>General</c:formatCode>
                <c:ptCount val="53"/>
                <c:pt idx="0">
                  <c:v>-0.03</c:v>
                </c:pt>
                <c:pt idx="1">
                  <c:v>-2.8975411092093086E-2</c:v>
                </c:pt>
                <c:pt idx="2">
                  <c:v>-2.7950822184186173E-2</c:v>
                </c:pt>
                <c:pt idx="3">
                  <c:v>-2.6926233276279261E-2</c:v>
                </c:pt>
                <c:pt idx="4">
                  <c:v>-2.5901644368372348E-2</c:v>
                </c:pt>
                <c:pt idx="5">
                  <c:v>-2.4877055460465435E-2</c:v>
                </c:pt>
                <c:pt idx="6">
                  <c:v>-2.3852466552558522E-2</c:v>
                </c:pt>
                <c:pt idx="7">
                  <c:v>-2.282787764465161E-2</c:v>
                </c:pt>
                <c:pt idx="8">
                  <c:v>-2.1803288736744697E-2</c:v>
                </c:pt>
                <c:pt idx="9">
                  <c:v>-2.0778699828837784E-2</c:v>
                </c:pt>
                <c:pt idx="10">
                  <c:v>-1.9754110920930872E-2</c:v>
                </c:pt>
                <c:pt idx="11">
                  <c:v>-1.8729522013023959E-2</c:v>
                </c:pt>
                <c:pt idx="12">
                  <c:v>-1.7704933105117046E-2</c:v>
                </c:pt>
                <c:pt idx="13">
                  <c:v>-1.6680344197210133E-2</c:v>
                </c:pt>
                <c:pt idx="14">
                  <c:v>-1.5655755289303221E-2</c:v>
                </c:pt>
                <c:pt idx="15">
                  <c:v>-1.4631166381396308E-2</c:v>
                </c:pt>
                <c:pt idx="16">
                  <c:v>-1.3606577473489395E-2</c:v>
                </c:pt>
                <c:pt idx="17">
                  <c:v>-1.2581988565582482E-2</c:v>
                </c:pt>
                <c:pt idx="18">
                  <c:v>-1.155739965767557E-2</c:v>
                </c:pt>
                <c:pt idx="19">
                  <c:v>-1.0532810749768657E-2</c:v>
                </c:pt>
                <c:pt idx="20">
                  <c:v>-9.5082218418617442E-3</c:v>
                </c:pt>
                <c:pt idx="21">
                  <c:v>-8.4836329339548315E-3</c:v>
                </c:pt>
                <c:pt idx="22">
                  <c:v>-7.4590440260479196E-3</c:v>
                </c:pt>
                <c:pt idx="23">
                  <c:v>-6.4344551181410078E-3</c:v>
                </c:pt>
                <c:pt idx="24">
                  <c:v>-5.4098662102340959E-3</c:v>
                </c:pt>
                <c:pt idx="25">
                  <c:v>-4.385277302327184E-3</c:v>
                </c:pt>
                <c:pt idx="26">
                  <c:v>-3.3606883944202722E-3</c:v>
                </c:pt>
                <c:pt idx="27">
                  <c:v>-2.3360994865133603E-3</c:v>
                </c:pt>
                <c:pt idx="28">
                  <c:v>-1.3115105786064482E-3</c:v>
                </c:pt>
                <c:pt idx="29">
                  <c:v>-2.8692167069953615E-4</c:v>
                </c:pt>
                <c:pt idx="30">
                  <c:v>7.3766723720737593E-4</c:v>
                </c:pt>
                <c:pt idx="31">
                  <c:v>1.762256145114288E-3</c:v>
                </c:pt>
                <c:pt idx="32">
                  <c:v>2.7868450530211999E-3</c:v>
                </c:pt>
                <c:pt idx="33">
                  <c:v>3.8114339609281117E-3</c:v>
                </c:pt>
                <c:pt idx="34">
                  <c:v>4.8360228688350236E-3</c:v>
                </c:pt>
                <c:pt idx="35">
                  <c:v>5.8606117767419355E-3</c:v>
                </c:pt>
                <c:pt idx="36">
                  <c:v>6.8852006846488473E-3</c:v>
                </c:pt>
                <c:pt idx="37">
                  <c:v>7.9097895925557601E-3</c:v>
                </c:pt>
                <c:pt idx="38">
                  <c:v>8.9343785004626728E-3</c:v>
                </c:pt>
                <c:pt idx="39">
                  <c:v>9.9589674083695855E-3</c:v>
                </c:pt>
                <c:pt idx="40">
                  <c:v>1.0983556316276498E-2</c:v>
                </c:pt>
                <c:pt idx="41">
                  <c:v>1.2008145224183411E-2</c:v>
                </c:pt>
                <c:pt idx="42">
                  <c:v>1.3032734132090324E-2</c:v>
                </c:pt>
                <c:pt idx="43">
                  <c:v>1.4057323039997236E-2</c:v>
                </c:pt>
                <c:pt idx="44">
                  <c:v>1.5081911947904149E-2</c:v>
                </c:pt>
                <c:pt idx="45">
                  <c:v>1.610650085581106E-2</c:v>
                </c:pt>
                <c:pt idx="46">
                  <c:v>1.7131089763717973E-2</c:v>
                </c:pt>
                <c:pt idx="47">
                  <c:v>1.8155678671624886E-2</c:v>
                </c:pt>
                <c:pt idx="48">
                  <c:v>1.9180267579531798E-2</c:v>
                </c:pt>
                <c:pt idx="49">
                  <c:v>2.0204856487438711E-2</c:v>
                </c:pt>
                <c:pt idx="50">
                  <c:v>2.1229445395345624E-2</c:v>
                </c:pt>
                <c:pt idx="51">
                  <c:v>2.2254034303252537E-2</c:v>
                </c:pt>
                <c:pt idx="52">
                  <c:v>2.3278623211159449E-2</c:v>
                </c:pt>
              </c:numCache>
            </c:numRef>
          </c:cat>
          <c:val>
            <c:numRef>
              <c:f>VaR!$G$7:$G$60</c:f>
              <c:numCache>
                <c:formatCode>General</c:formatCode>
                <c:ptCount val="54"/>
                <c:pt idx="0">
                  <c:v>1.4297592115038881E-2</c:v>
                </c:pt>
                <c:pt idx="1">
                  <c:v>2.2244287374623091E-2</c:v>
                </c:pt>
                <c:pt idx="2">
                  <c:v>3.4094843865450336E-2</c:v>
                </c:pt>
                <c:pt idx="3">
                  <c:v>5.1484147971110464E-2</c:v>
                </c:pt>
                <c:pt idx="4">
                  <c:v>7.6590158581835655E-2</c:v>
                </c:pt>
                <c:pt idx="5">
                  <c:v>0.11225017394096345</c:v>
                </c:pt>
                <c:pt idx="6">
                  <c:v>0.16207487360006179</c:v>
                </c:pt>
                <c:pt idx="7">
                  <c:v>0.23054673467476927</c:v>
                </c:pt>
                <c:pt idx="8">
                  <c:v>0.3230850588814202</c:v>
                </c:pt>
                <c:pt idx="9">
                  <c:v>0.44605600297503489</c:v>
                </c:pt>
                <c:pt idx="10">
                  <c:v>0.60670352385071147</c:v>
                </c:pt>
                <c:pt idx="11">
                  <c:v>0.81297700432097342</c:v>
                </c:pt>
                <c:pt idx="12">
                  <c:v>1.0732344887605523</c:v>
                </c:pt>
                <c:pt idx="13">
                  <c:v>1.3958077149897723</c:v>
                </c:pt>
                <c:pt idx="14">
                  <c:v>1.7884268586635372</c:v>
                </c:pt>
                <c:pt idx="15">
                  <c:v>2.2575188616838484</c:v>
                </c:pt>
                <c:pt idx="16">
                  <c:v>2.8074123535759794</c:v>
                </c:pt>
                <c:pt idx="17">
                  <c:v>3.4395025891640563</c:v>
                </c:pt>
                <c:pt idx="18">
                  <c:v>4.1514488352969616</c:v>
                </c:pt>
                <c:pt idx="19">
                  <c:v>4.9364910496069951</c:v>
                </c:pt>
                <c:pt idx="20">
                  <c:v>5.7829792373643558</c:v>
                </c:pt>
                <c:pt idx="21">
                  <c:v>6.6742047726875926</c:v>
                </c:pt>
                <c:pt idx="22">
                  <c:v>7.5886065503733091</c:v>
                </c:pt>
                <c:pt idx="23">
                  <c:v>8.5003960446814553</c:v>
                </c:pt>
                <c:pt idx="24">
                  <c:v>9.3806060955847475</c:v>
                </c:pt>
                <c:pt idx="25">
                  <c:v>10.198522395774512</c:v>
                </c:pt>
                <c:pt idx="26">
                  <c:v>10.923409707120648</c:v>
                </c:pt>
                <c:pt idx="27">
                  <c:v>11.526403200363946</c:v>
                </c:pt>
                <c:pt idx="28">
                  <c:v>11.98240533583969</c:v>
                </c:pt>
                <c:pt idx="29">
                  <c:v>12.271815602434703</c:v>
                </c:pt>
                <c:pt idx="30">
                  <c:v>12.381927312474463</c:v>
                </c:pt>
                <c:pt idx="31">
                  <c:v>12.307852827208968</c:v>
                </c:pt>
                <c:pt idx="32">
                  <c:v>12.052883360542976</c:v>
                </c:pt>
                <c:pt idx="33">
                  <c:v>11.628246461646885</c:v>
                </c:pt>
                <c:pt idx="34">
                  <c:v>11.052286071593105</c:v>
                </c:pt>
                <c:pt idx="35">
                  <c:v>10.349148574074345</c:v>
                </c:pt>
                <c:pt idx="36">
                  <c:v>9.547105926727582</c:v>
                </c:pt>
                <c:pt idx="37">
                  <c:v>8.676677897809272</c:v>
                </c:pt>
                <c:pt idx="38">
                  <c:v>7.7687263688986361</c:v>
                </c:pt>
                <c:pt idx="39">
                  <c:v>6.8526853227844358</c:v>
                </c:pt>
                <c:pt idx="40">
                  <c:v>5.9550631156298</c:v>
                </c:pt>
                <c:pt idx="41">
                  <c:v>5.098313806361241</c:v>
                </c:pt>
                <c:pt idx="42">
                  <c:v>4.3001278955686537</c:v>
                </c:pt>
                <c:pt idx="43">
                  <c:v>3.5731462892507024</c:v>
                </c:pt>
                <c:pt idx="44">
                  <c:v>2.9250603886261985</c:v>
                </c:pt>
                <c:pt idx="45">
                  <c:v>2.3590301480157025</c:v>
                </c:pt>
                <c:pt idx="46">
                  <c:v>1.8743330392467257</c:v>
                </c:pt>
                <c:pt idx="47">
                  <c:v>1.467150429766638</c:v>
                </c:pt>
                <c:pt idx="48">
                  <c:v>1.1314025278231601</c:v>
                </c:pt>
                <c:pt idx="49">
                  <c:v>0.85955616445057959</c:v>
                </c:pt>
                <c:pt idx="50">
                  <c:v>0.64334804987403627</c:v>
                </c:pt>
                <c:pt idx="51">
                  <c:v>0.47438651308942531</c:v>
                </c:pt>
                <c:pt idx="52">
                  <c:v>0.34461429859183595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1-4EF5-B8FE-3152EB77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528936"/>
        <c:axId val="650529296"/>
      </c:lineChart>
      <c:catAx>
        <c:axId val="6505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0529296"/>
        <c:crosses val="autoZero"/>
        <c:auto val="1"/>
        <c:lblAlgn val="ctr"/>
        <c:lblOffset val="100"/>
        <c:noMultiLvlLbl val="0"/>
      </c:catAx>
      <c:valAx>
        <c:axId val="6505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052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Istogramma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Frequenza</c:v>
          </c:tx>
          <c:invertIfNegative val="0"/>
          <c:cat>
            <c:strRef>
              <c:f>VaR!$E$7:$E$60</c:f>
              <c:strCache>
                <c:ptCount val="54"/>
                <c:pt idx="0">
                  <c:v>-0.03</c:v>
                </c:pt>
                <c:pt idx="1">
                  <c:v>-0.028975411</c:v>
                </c:pt>
                <c:pt idx="2">
                  <c:v>-0.027950822</c:v>
                </c:pt>
                <c:pt idx="3">
                  <c:v>-0.026926233</c:v>
                </c:pt>
                <c:pt idx="4">
                  <c:v>-0.025901644</c:v>
                </c:pt>
                <c:pt idx="5">
                  <c:v>-0.024877055</c:v>
                </c:pt>
                <c:pt idx="6">
                  <c:v>-0.023852467</c:v>
                </c:pt>
                <c:pt idx="7">
                  <c:v>-0.022827878</c:v>
                </c:pt>
                <c:pt idx="8">
                  <c:v>-0.021803289</c:v>
                </c:pt>
                <c:pt idx="9">
                  <c:v>-0.0207787</c:v>
                </c:pt>
                <c:pt idx="10">
                  <c:v>-0.019754111</c:v>
                </c:pt>
                <c:pt idx="11">
                  <c:v>-0.018729522</c:v>
                </c:pt>
                <c:pt idx="12">
                  <c:v>-0.017704933</c:v>
                </c:pt>
                <c:pt idx="13">
                  <c:v>-0.016680344</c:v>
                </c:pt>
                <c:pt idx="14">
                  <c:v>-0.015655755</c:v>
                </c:pt>
                <c:pt idx="15">
                  <c:v>-0.014631166</c:v>
                </c:pt>
                <c:pt idx="16">
                  <c:v>-0.013606577</c:v>
                </c:pt>
                <c:pt idx="17">
                  <c:v>-0.012581989</c:v>
                </c:pt>
                <c:pt idx="18">
                  <c:v>-0.0115574</c:v>
                </c:pt>
                <c:pt idx="19">
                  <c:v>-0.010532811</c:v>
                </c:pt>
                <c:pt idx="20">
                  <c:v>-0.009508222</c:v>
                </c:pt>
                <c:pt idx="21">
                  <c:v>-0.008483633</c:v>
                </c:pt>
                <c:pt idx="22">
                  <c:v>-0.007459044</c:v>
                </c:pt>
                <c:pt idx="23">
                  <c:v>-0.006434455</c:v>
                </c:pt>
                <c:pt idx="24">
                  <c:v>-0.005409866</c:v>
                </c:pt>
                <c:pt idx="25">
                  <c:v>-0.004385277</c:v>
                </c:pt>
                <c:pt idx="26">
                  <c:v>-0.003360688</c:v>
                </c:pt>
                <c:pt idx="27">
                  <c:v>-0.002336099</c:v>
                </c:pt>
                <c:pt idx="28">
                  <c:v>-0.001311511</c:v>
                </c:pt>
                <c:pt idx="29">
                  <c:v>-0.000286922</c:v>
                </c:pt>
                <c:pt idx="30">
                  <c:v>0.000737667</c:v>
                </c:pt>
                <c:pt idx="31">
                  <c:v>0.001762256</c:v>
                </c:pt>
                <c:pt idx="32">
                  <c:v>0.002786845</c:v>
                </c:pt>
                <c:pt idx="33">
                  <c:v>0.003811434</c:v>
                </c:pt>
                <c:pt idx="34">
                  <c:v>0.004836023</c:v>
                </c:pt>
                <c:pt idx="35">
                  <c:v>0.005860612</c:v>
                </c:pt>
                <c:pt idx="36">
                  <c:v>0.006885201</c:v>
                </c:pt>
                <c:pt idx="37">
                  <c:v>0.00790979</c:v>
                </c:pt>
                <c:pt idx="38">
                  <c:v>0.008934379</c:v>
                </c:pt>
                <c:pt idx="39">
                  <c:v>0.009958967</c:v>
                </c:pt>
                <c:pt idx="40">
                  <c:v>0.010983556</c:v>
                </c:pt>
                <c:pt idx="41">
                  <c:v>0.012008145</c:v>
                </c:pt>
                <c:pt idx="42">
                  <c:v>0.013032734</c:v>
                </c:pt>
                <c:pt idx="43">
                  <c:v>0.014057323</c:v>
                </c:pt>
                <c:pt idx="44">
                  <c:v>0.015081912</c:v>
                </c:pt>
                <c:pt idx="45">
                  <c:v>0.016106501</c:v>
                </c:pt>
                <c:pt idx="46">
                  <c:v>0.01713109</c:v>
                </c:pt>
                <c:pt idx="47">
                  <c:v>0.018155679</c:v>
                </c:pt>
                <c:pt idx="48">
                  <c:v>0.019180268</c:v>
                </c:pt>
                <c:pt idx="49">
                  <c:v>0.020204856</c:v>
                </c:pt>
                <c:pt idx="50">
                  <c:v>0.021229445</c:v>
                </c:pt>
                <c:pt idx="51">
                  <c:v>0.022254034</c:v>
                </c:pt>
                <c:pt idx="52">
                  <c:v>0.023278623</c:v>
                </c:pt>
                <c:pt idx="53">
                  <c:v>Altro</c:v>
                </c:pt>
              </c:strCache>
            </c:strRef>
          </c:cat>
          <c:val>
            <c:numRef>
              <c:f>VaR!$F$7:$F$60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6</c:v>
                </c:pt>
                <c:pt idx="25">
                  <c:v>10</c:v>
                </c:pt>
                <c:pt idx="26">
                  <c:v>9</c:v>
                </c:pt>
                <c:pt idx="27">
                  <c:v>17</c:v>
                </c:pt>
                <c:pt idx="28">
                  <c:v>9</c:v>
                </c:pt>
                <c:pt idx="29">
                  <c:v>8</c:v>
                </c:pt>
                <c:pt idx="30">
                  <c:v>15</c:v>
                </c:pt>
                <c:pt idx="31">
                  <c:v>22</c:v>
                </c:pt>
                <c:pt idx="32">
                  <c:v>14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10</c:v>
                </c:pt>
                <c:pt idx="37">
                  <c:v>13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5-4F11-8787-A4DF3F39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0507336"/>
        <c:axId val="650507696"/>
      </c:barChart>
      <c:catAx>
        <c:axId val="65050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Classe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507696"/>
        <c:crosses val="autoZero"/>
        <c:auto val="1"/>
        <c:lblAlgn val="ctr"/>
        <c:lblOffset val="100"/>
        <c:noMultiLvlLbl val="0"/>
      </c:catAx>
      <c:valAx>
        <c:axId val="65050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Frequenza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507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</xdr:row>
      <xdr:rowOff>171449</xdr:rowOff>
    </xdr:from>
    <xdr:to>
      <xdr:col>20</xdr:col>
      <xdr:colOff>600075</xdr:colOff>
      <xdr:row>17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410D7F5-E252-2D87-8F73-CB2144212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561974</xdr:colOff>
      <xdr:row>17</xdr:row>
      <xdr:rowOff>76199</xdr:rowOff>
    </xdr:from>
    <xdr:to>
      <xdr:col>20</xdr:col>
      <xdr:colOff>609599</xdr:colOff>
      <xdr:row>33</xdr:row>
      <xdr:rowOff>180974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9E9DFA-A390-FA65-E9C1-E227A0E8F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200026</xdr:colOff>
      <xdr:row>0</xdr:row>
      <xdr:rowOff>180974</xdr:rowOff>
    </xdr:from>
    <xdr:to>
      <xdr:col>23</xdr:col>
      <xdr:colOff>590550</xdr:colOff>
      <xdr:row>24</xdr:row>
      <xdr:rowOff>28575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3EDD45B-538D-4BB1-B4A4-77710EE26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0</xdr:row>
      <xdr:rowOff>180974</xdr:rowOff>
    </xdr:from>
    <xdr:to>
      <xdr:col>16</xdr:col>
      <xdr:colOff>180974</xdr:colOff>
      <xdr:row>24</xdr:row>
      <xdr:rowOff>28574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370DBB5-38AB-9F6C-02C0-3D9B320A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15DB-327C-4E68-85E7-D4006EA0F09F}">
  <dimension ref="A1:X257"/>
  <sheetViews>
    <sheetView tabSelected="1" topLeftCell="C1" workbookViewId="0">
      <selection activeCell="H1" sqref="H1:J1048576"/>
    </sheetView>
  </sheetViews>
  <sheetFormatPr defaultRowHeight="15" x14ac:dyDescent="0.25"/>
  <cols>
    <col min="1" max="1" width="10.42578125" bestFit="1" customWidth="1"/>
    <col min="3" max="3" width="12.7109375" bestFit="1" customWidth="1"/>
    <col min="6" max="6" width="12.7109375" bestFit="1" customWidth="1"/>
    <col min="8" max="8" width="10.42578125" bestFit="1" customWidth="1"/>
    <col min="23" max="23" width="16.5703125" bestFit="1" customWidth="1"/>
    <col min="24" max="24" width="12" bestFit="1" customWidth="1"/>
  </cols>
  <sheetData>
    <row r="1" spans="1:24" x14ac:dyDescent="0.25">
      <c r="A1" s="32" t="s">
        <v>4</v>
      </c>
      <c r="B1" s="33"/>
      <c r="C1" s="34"/>
      <c r="E1" s="32" t="s">
        <v>5</v>
      </c>
      <c r="F1" s="34"/>
    </row>
    <row r="2" spans="1:24" x14ac:dyDescent="0.25">
      <c r="A2" s="8" t="s">
        <v>0</v>
      </c>
      <c r="B2" s="9" t="s">
        <v>1</v>
      </c>
      <c r="C2" s="10" t="s">
        <v>2</v>
      </c>
      <c r="E2" s="8" t="s">
        <v>3</v>
      </c>
      <c r="F2" s="10" t="s">
        <v>2</v>
      </c>
      <c r="H2" s="8" t="s">
        <v>0</v>
      </c>
      <c r="I2" s="9" t="s">
        <v>4</v>
      </c>
      <c r="J2" s="10" t="s">
        <v>5</v>
      </c>
    </row>
    <row r="3" spans="1:24" x14ac:dyDescent="0.25">
      <c r="A3" s="3">
        <v>45103</v>
      </c>
      <c r="B3">
        <v>2.1179060000000001</v>
      </c>
      <c r="C3" s="4"/>
      <c r="E3" s="11">
        <v>27242.91</v>
      </c>
      <c r="F3" s="4"/>
      <c r="H3" s="1">
        <v>45104</v>
      </c>
      <c r="I3">
        <v>1.2570885224634055E-2</v>
      </c>
      <c r="J3">
        <v>5.7894898552594094E-3</v>
      </c>
      <c r="W3" s="2" t="s">
        <v>6</v>
      </c>
      <c r="X3">
        <f>_xlfn.COVARIANCE.S(I3:I256,J3:J256)</f>
        <v>8.3262026997715983E-5</v>
      </c>
    </row>
    <row r="4" spans="1:24" x14ac:dyDescent="0.25">
      <c r="A4" s="3">
        <v>45104</v>
      </c>
      <c r="B4">
        <v>2.144698</v>
      </c>
      <c r="C4" s="4">
        <f>LN(B4/B3)</f>
        <v>1.2570885224634055E-2</v>
      </c>
      <c r="E4" s="11">
        <v>27401.09</v>
      </c>
      <c r="F4" s="4">
        <f>LN(E4/E3)</f>
        <v>5.7894898552594094E-3</v>
      </c>
      <c r="H4" s="1">
        <v>45105</v>
      </c>
      <c r="I4">
        <v>8.4638097973677227E-4</v>
      </c>
      <c r="J4">
        <v>8.5893052489288517E-3</v>
      </c>
      <c r="W4" s="2" t="s">
        <v>7</v>
      </c>
      <c r="X4">
        <f>_xlfn.VAR.S(J3:J256)</f>
        <v>7.0298789921830065E-5</v>
      </c>
    </row>
    <row r="5" spans="1:24" x14ac:dyDescent="0.25">
      <c r="A5" s="3">
        <v>45105</v>
      </c>
      <c r="B5">
        <v>2.1465139999999998</v>
      </c>
      <c r="C5" s="4">
        <f t="shared" ref="C5:C68" si="0">LN(B5/B4)</f>
        <v>8.4638097973677227E-4</v>
      </c>
      <c r="E5" s="11">
        <v>27637.46</v>
      </c>
      <c r="F5" s="4">
        <f t="shared" ref="F5:F68" si="1">LN(E5/E4)</f>
        <v>8.5893052489288517E-3</v>
      </c>
      <c r="H5" s="1">
        <v>45106</v>
      </c>
      <c r="I5">
        <v>9.4750565297551902E-3</v>
      </c>
      <c r="J5">
        <v>1.0473425603074234E-2</v>
      </c>
      <c r="W5" s="2" t="s">
        <v>8</v>
      </c>
      <c r="X5">
        <f>X3/X4</f>
        <v>1.1844019945478523</v>
      </c>
    </row>
    <row r="6" spans="1:24" x14ac:dyDescent="0.25">
      <c r="A6" s="3">
        <v>45106</v>
      </c>
      <c r="B6">
        <v>2.1669489999999998</v>
      </c>
      <c r="C6" s="4">
        <f t="shared" si="0"/>
        <v>9.4750565297551902E-3</v>
      </c>
      <c r="E6" s="11">
        <v>27928.44</v>
      </c>
      <c r="F6" s="4">
        <f t="shared" si="1"/>
        <v>1.0473425603074234E-2</v>
      </c>
      <c r="H6" s="1">
        <v>45107</v>
      </c>
      <c r="I6">
        <v>5.8500902587289346E-3</v>
      </c>
      <c r="J6">
        <v>1.0769118702591141E-2</v>
      </c>
    </row>
    <row r="7" spans="1:24" x14ac:dyDescent="0.25">
      <c r="A7" s="3">
        <v>45107</v>
      </c>
      <c r="B7">
        <v>2.1796630000000001</v>
      </c>
      <c r="C7" s="4">
        <f t="shared" si="0"/>
        <v>5.8500902587289346E-3</v>
      </c>
      <c r="E7" s="11">
        <v>28230.83</v>
      </c>
      <c r="F7" s="4">
        <f t="shared" si="1"/>
        <v>1.0769118702591141E-2</v>
      </c>
      <c r="H7" s="1">
        <v>45110</v>
      </c>
      <c r="I7">
        <v>1.5299426796400456E-2</v>
      </c>
      <c r="J7">
        <v>7.624548363012267E-3</v>
      </c>
    </row>
    <row r="8" spans="1:24" x14ac:dyDescent="0.25">
      <c r="A8" s="3">
        <v>45110</v>
      </c>
      <c r="B8">
        <v>2.2132670000000001</v>
      </c>
      <c r="C8" s="4">
        <f t="shared" si="0"/>
        <v>1.5299426796400456E-2</v>
      </c>
      <c r="E8" s="11">
        <v>28446.9</v>
      </c>
      <c r="F8" s="4">
        <f t="shared" si="1"/>
        <v>7.624548363012267E-3</v>
      </c>
      <c r="H8" s="1">
        <v>45111</v>
      </c>
      <c r="I8">
        <v>-6.7940131873768265E-3</v>
      </c>
      <c r="J8">
        <v>-2.1121249479726396E-3</v>
      </c>
    </row>
    <row r="9" spans="1:24" x14ac:dyDescent="0.25">
      <c r="A9" s="3">
        <v>45111</v>
      </c>
      <c r="B9">
        <v>2.1982810000000002</v>
      </c>
      <c r="C9" s="4">
        <f t="shared" si="0"/>
        <v>-6.7940131873768265E-3</v>
      </c>
      <c r="E9" s="11">
        <v>28386.880000000001</v>
      </c>
      <c r="F9" s="4">
        <f t="shared" si="1"/>
        <v>-2.1121249479726396E-3</v>
      </c>
      <c r="H9" s="1">
        <v>45112</v>
      </c>
      <c r="I9">
        <v>-4.762306777325526E-3</v>
      </c>
      <c r="J9">
        <v>-5.8897417349903051E-3</v>
      </c>
    </row>
    <row r="10" spans="1:24" x14ac:dyDescent="0.25">
      <c r="A10" s="3">
        <v>45112</v>
      </c>
      <c r="B10">
        <v>2.187837</v>
      </c>
      <c r="C10" s="4">
        <f t="shared" si="0"/>
        <v>-4.762306777325526E-3</v>
      </c>
      <c r="E10" s="11">
        <v>28220.18</v>
      </c>
      <c r="F10" s="4">
        <f t="shared" si="1"/>
        <v>-5.8897417349903051E-3</v>
      </c>
      <c r="H10" s="1">
        <v>45113</v>
      </c>
      <c r="I10">
        <v>-2.8847037297826748E-2</v>
      </c>
      <c r="J10">
        <v>-2.5600079023228254E-2</v>
      </c>
    </row>
    <row r="11" spans="1:24" x14ac:dyDescent="0.25">
      <c r="A11" s="3">
        <v>45113</v>
      </c>
      <c r="B11">
        <v>2.125626</v>
      </c>
      <c r="C11" s="4">
        <f t="shared" si="0"/>
        <v>-2.8847037297826748E-2</v>
      </c>
      <c r="E11" s="11">
        <v>27506.91</v>
      </c>
      <c r="F11" s="4">
        <f t="shared" si="1"/>
        <v>-2.5600079023228254E-2</v>
      </c>
      <c r="H11" s="1">
        <v>45114</v>
      </c>
      <c r="I11">
        <v>3.6252919508097275E-3</v>
      </c>
      <c r="J11">
        <v>9.8186144994203868E-3</v>
      </c>
    </row>
    <row r="12" spans="1:24" x14ac:dyDescent="0.25">
      <c r="A12" s="3">
        <v>45114</v>
      </c>
      <c r="B12">
        <v>2.133346</v>
      </c>
      <c r="C12" s="4">
        <f t="shared" si="0"/>
        <v>3.6252919508097275E-3</v>
      </c>
      <c r="E12" s="11">
        <v>27778.32</v>
      </c>
      <c r="F12" s="4">
        <f t="shared" si="1"/>
        <v>9.8186144994203868E-3</v>
      </c>
      <c r="H12" s="1">
        <v>45117</v>
      </c>
      <c r="I12">
        <v>3.3996631211912058E-3</v>
      </c>
      <c r="J12">
        <v>3.3667403345779704E-3</v>
      </c>
    </row>
    <row r="13" spans="1:24" x14ac:dyDescent="0.25">
      <c r="A13" s="3">
        <v>45117</v>
      </c>
      <c r="B13">
        <v>2.1406109999999998</v>
      </c>
      <c r="C13" s="4">
        <f t="shared" si="0"/>
        <v>3.3996631211912058E-3</v>
      </c>
      <c r="E13" s="11">
        <v>27872</v>
      </c>
      <c r="F13" s="4">
        <f t="shared" si="1"/>
        <v>3.3667403345779704E-3</v>
      </c>
      <c r="H13" s="1">
        <v>45118</v>
      </c>
      <c r="I13">
        <v>9.9211400938412422E-3</v>
      </c>
      <c r="J13">
        <v>6.7791366896677177E-3</v>
      </c>
    </row>
    <row r="14" spans="1:24" x14ac:dyDescent="0.25">
      <c r="A14" s="3">
        <v>45118</v>
      </c>
      <c r="B14">
        <v>2.1619540000000002</v>
      </c>
      <c r="C14" s="4">
        <f t="shared" si="0"/>
        <v>9.9211400938412422E-3</v>
      </c>
      <c r="E14" s="11">
        <v>28061.59</v>
      </c>
      <c r="F14" s="4">
        <f t="shared" si="1"/>
        <v>6.7791366896677177E-3</v>
      </c>
      <c r="H14" s="1">
        <v>45119</v>
      </c>
      <c r="I14">
        <v>1.1485834209394846E-2</v>
      </c>
      <c r="J14">
        <v>1.7331553095142387E-2</v>
      </c>
    </row>
    <row r="15" spans="1:24" x14ac:dyDescent="0.25">
      <c r="A15" s="3">
        <v>45119</v>
      </c>
      <c r="B15">
        <v>2.1869290000000001</v>
      </c>
      <c r="C15" s="4">
        <f t="shared" si="0"/>
        <v>1.1485834209394846E-2</v>
      </c>
      <c r="E15" s="11">
        <v>28552.18</v>
      </c>
      <c r="F15" s="4">
        <f t="shared" si="1"/>
        <v>1.7331553095142387E-2</v>
      </c>
      <c r="H15" s="1">
        <v>45120</v>
      </c>
      <c r="I15">
        <v>1.4839535565890542E-2</v>
      </c>
      <c r="J15">
        <v>7.7656710715771331E-3</v>
      </c>
    </row>
    <row r="16" spans="1:24" x14ac:dyDescent="0.25">
      <c r="A16" s="3">
        <v>45120</v>
      </c>
      <c r="B16">
        <v>2.219624</v>
      </c>
      <c r="C16" s="4">
        <f t="shared" si="0"/>
        <v>1.4839535565890542E-2</v>
      </c>
      <c r="E16" s="11">
        <v>28774.77</v>
      </c>
      <c r="F16" s="4">
        <f t="shared" si="1"/>
        <v>7.7656710715771331E-3</v>
      </c>
      <c r="H16" s="1">
        <v>45121</v>
      </c>
      <c r="I16">
        <v>-5.5392217552553726E-3</v>
      </c>
      <c r="J16">
        <v>-3.8814026983819698E-3</v>
      </c>
    </row>
    <row r="17" spans="1:10" x14ac:dyDescent="0.25">
      <c r="A17" s="3">
        <v>45121</v>
      </c>
      <c r="B17">
        <v>2.207363</v>
      </c>
      <c r="C17" s="4">
        <f t="shared" si="0"/>
        <v>-5.5392217552553726E-3</v>
      </c>
      <c r="E17" s="11">
        <v>28663.3</v>
      </c>
      <c r="F17" s="4">
        <f t="shared" si="1"/>
        <v>-3.8814026983819698E-3</v>
      </c>
      <c r="H17" s="1">
        <v>45124</v>
      </c>
      <c r="I17">
        <v>1.8498185668495242E-3</v>
      </c>
      <c r="J17">
        <v>-1.9122841762142003E-3</v>
      </c>
    </row>
    <row r="18" spans="1:10" x14ac:dyDescent="0.25">
      <c r="A18" s="3">
        <v>45124</v>
      </c>
      <c r="B18">
        <v>2.2114500000000001</v>
      </c>
      <c r="C18" s="4">
        <f t="shared" si="0"/>
        <v>1.8498185668495242E-3</v>
      </c>
      <c r="E18" s="11">
        <v>28608.54</v>
      </c>
      <c r="F18" s="4">
        <f t="shared" si="1"/>
        <v>-1.9122841762142003E-3</v>
      </c>
      <c r="H18" s="1">
        <v>45125</v>
      </c>
      <c r="I18">
        <v>1.2650655542425024E-2</v>
      </c>
      <c r="J18">
        <v>3.4273604481712019E-3</v>
      </c>
    </row>
    <row r="19" spans="1:10" x14ac:dyDescent="0.25">
      <c r="A19" s="3">
        <v>45125</v>
      </c>
      <c r="B19">
        <v>2.2396039999999999</v>
      </c>
      <c r="C19" s="4">
        <f t="shared" si="0"/>
        <v>1.2650655542425024E-2</v>
      </c>
      <c r="E19" s="11">
        <v>28706.76</v>
      </c>
      <c r="F19" s="4">
        <f t="shared" si="1"/>
        <v>3.4273604481712019E-3</v>
      </c>
      <c r="H19" s="1">
        <v>45126</v>
      </c>
      <c r="I19">
        <v>1.0488187940941364E-2</v>
      </c>
      <c r="J19">
        <v>1.9331556631919437E-4</v>
      </c>
    </row>
    <row r="20" spans="1:10" x14ac:dyDescent="0.25">
      <c r="A20" s="3">
        <v>45126</v>
      </c>
      <c r="B20">
        <v>2.263217</v>
      </c>
      <c r="C20" s="4">
        <f t="shared" si="0"/>
        <v>1.0488187940941364E-2</v>
      </c>
      <c r="E20" s="11">
        <v>28712.31</v>
      </c>
      <c r="F20" s="4">
        <f t="shared" si="1"/>
        <v>1.9331556631919437E-4</v>
      </c>
      <c r="H20" s="1">
        <v>45127</v>
      </c>
      <c r="I20">
        <v>1.1966728070783887E-2</v>
      </c>
      <c r="J20">
        <v>3.5961619938895016E-3</v>
      </c>
    </row>
    <row r="21" spans="1:10" x14ac:dyDescent="0.25">
      <c r="A21" s="3">
        <v>45127</v>
      </c>
      <c r="B21">
        <v>2.2904629999999999</v>
      </c>
      <c r="C21" s="4">
        <f t="shared" si="0"/>
        <v>1.1966728070783887E-2</v>
      </c>
      <c r="E21" s="11">
        <v>28815.75</v>
      </c>
      <c r="F21" s="4">
        <f t="shared" si="1"/>
        <v>3.5961619938895016E-3</v>
      </c>
      <c r="H21" s="1">
        <v>45128</v>
      </c>
      <c r="I21">
        <v>3.5619230010525489E-3</v>
      </c>
      <c r="J21">
        <v>1.3642945412953747E-3</v>
      </c>
    </row>
    <row r="22" spans="1:10" x14ac:dyDescent="0.25">
      <c r="A22" s="3">
        <v>45128</v>
      </c>
      <c r="B22">
        <v>2.2986360000000001</v>
      </c>
      <c r="C22" s="4">
        <f t="shared" si="0"/>
        <v>3.5619230010525489E-3</v>
      </c>
      <c r="E22" s="11">
        <v>28855.09</v>
      </c>
      <c r="F22" s="4">
        <f t="shared" si="1"/>
        <v>1.3642945412953747E-3</v>
      </c>
      <c r="H22" s="1">
        <v>45131</v>
      </c>
      <c r="I22">
        <v>1.9740048054521795E-3</v>
      </c>
      <c r="J22">
        <v>1.8464949637782429E-3</v>
      </c>
    </row>
    <row r="23" spans="1:10" x14ac:dyDescent="0.25">
      <c r="A23" s="3">
        <v>45131</v>
      </c>
      <c r="B23">
        <v>2.3031779999999999</v>
      </c>
      <c r="C23" s="4">
        <f t="shared" si="0"/>
        <v>1.9740048054521795E-3</v>
      </c>
      <c r="E23" s="11">
        <v>28908.42</v>
      </c>
      <c r="F23" s="4">
        <f t="shared" si="1"/>
        <v>1.8464949637782429E-3</v>
      </c>
      <c r="H23" s="1">
        <v>45132</v>
      </c>
      <c r="I23">
        <v>1.1820147696091526E-3</v>
      </c>
      <c r="J23">
        <v>2.0039806391490846E-3</v>
      </c>
    </row>
    <row r="24" spans="1:10" x14ac:dyDescent="0.25">
      <c r="A24" s="3">
        <v>45132</v>
      </c>
      <c r="B24">
        <v>2.3059020000000001</v>
      </c>
      <c r="C24" s="4">
        <f t="shared" si="0"/>
        <v>1.1820147696091526E-3</v>
      </c>
      <c r="E24" s="11">
        <v>28966.41</v>
      </c>
      <c r="F24" s="4">
        <f t="shared" si="1"/>
        <v>2.0039806391490846E-3</v>
      </c>
      <c r="H24" s="1">
        <v>45133</v>
      </c>
      <c r="I24">
        <v>0</v>
      </c>
      <c r="J24">
        <v>4.8458191780340417E-4</v>
      </c>
    </row>
    <row r="25" spans="1:10" x14ac:dyDescent="0.25">
      <c r="A25" s="3">
        <v>45133</v>
      </c>
      <c r="B25">
        <v>2.3059020000000001</v>
      </c>
      <c r="C25" s="4">
        <f t="shared" si="0"/>
        <v>0</v>
      </c>
      <c r="E25" s="11">
        <v>28980.45</v>
      </c>
      <c r="F25" s="4">
        <f t="shared" si="1"/>
        <v>4.8458191780340417E-4</v>
      </c>
      <c r="H25" s="1">
        <v>45134</v>
      </c>
      <c r="I25">
        <v>1.330241816914254E-2</v>
      </c>
      <c r="J25">
        <v>2.1078907384103566E-2</v>
      </c>
    </row>
    <row r="26" spans="1:10" x14ac:dyDescent="0.25">
      <c r="A26" s="3">
        <v>45134</v>
      </c>
      <c r="B26">
        <v>2.3367810000000002</v>
      </c>
      <c r="C26" s="4">
        <f t="shared" si="0"/>
        <v>1.330241816914254E-2</v>
      </c>
      <c r="E26" s="11">
        <v>29597.81</v>
      </c>
      <c r="F26" s="4">
        <f t="shared" si="1"/>
        <v>2.1078907384103566E-2</v>
      </c>
      <c r="H26" s="1">
        <v>45135</v>
      </c>
      <c r="I26">
        <v>1.4086077564660581E-2</v>
      </c>
      <c r="J26">
        <v>-3.3033291225838357E-3</v>
      </c>
    </row>
    <row r="27" spans="1:10" x14ac:dyDescent="0.25">
      <c r="A27" s="3">
        <v>45135</v>
      </c>
      <c r="B27">
        <v>2.3699300000000001</v>
      </c>
      <c r="C27" s="4">
        <f t="shared" si="0"/>
        <v>1.4086077564660581E-2</v>
      </c>
      <c r="E27" s="11">
        <v>29500.2</v>
      </c>
      <c r="F27" s="4">
        <f t="shared" si="1"/>
        <v>-3.3033291225838357E-3</v>
      </c>
      <c r="H27" s="1">
        <v>45138</v>
      </c>
      <c r="I27">
        <v>7.4450115511511452E-3</v>
      </c>
      <c r="J27">
        <v>4.8866517023067012E-3</v>
      </c>
    </row>
    <row r="28" spans="1:10" x14ac:dyDescent="0.25">
      <c r="A28" s="3">
        <v>45138</v>
      </c>
      <c r="B28">
        <v>2.3876400000000002</v>
      </c>
      <c r="C28" s="4">
        <f t="shared" si="0"/>
        <v>7.4450115511511452E-3</v>
      </c>
      <c r="E28" s="11">
        <v>29644.71</v>
      </c>
      <c r="F28" s="4">
        <f t="shared" si="1"/>
        <v>4.8866517023067012E-3</v>
      </c>
      <c r="H28" s="1">
        <v>45139</v>
      </c>
      <c r="I28">
        <v>-7.6365967419488078E-3</v>
      </c>
      <c r="J28">
        <v>-9.7812896843196724E-3</v>
      </c>
    </row>
    <row r="29" spans="1:10" x14ac:dyDescent="0.25">
      <c r="A29" s="3">
        <v>45139</v>
      </c>
      <c r="B29">
        <v>2.3694760000000001</v>
      </c>
      <c r="C29" s="4">
        <f t="shared" si="0"/>
        <v>-7.6365967419488078E-3</v>
      </c>
      <c r="E29" s="11">
        <v>29356.16</v>
      </c>
      <c r="F29" s="4">
        <f t="shared" si="1"/>
        <v>-9.7812896843196724E-3</v>
      </c>
      <c r="H29" s="1">
        <v>45140</v>
      </c>
      <c r="I29">
        <v>-1.7788607677913761E-2</v>
      </c>
      <c r="J29">
        <v>-1.3084891656963214E-2</v>
      </c>
    </row>
    <row r="30" spans="1:10" x14ac:dyDescent="0.25">
      <c r="A30" s="3">
        <v>45140</v>
      </c>
      <c r="B30">
        <v>2.327699</v>
      </c>
      <c r="C30" s="4">
        <f t="shared" si="0"/>
        <v>-1.7788607677913761E-2</v>
      </c>
      <c r="E30" s="11">
        <v>28974.54</v>
      </c>
      <c r="F30" s="4">
        <f t="shared" si="1"/>
        <v>-1.3084891656963214E-2</v>
      </c>
      <c r="H30" s="1">
        <v>45141</v>
      </c>
      <c r="I30">
        <v>-6.8516212846136716E-3</v>
      </c>
      <c r="J30">
        <v>-9.4249247529893752E-3</v>
      </c>
    </row>
    <row r="31" spans="1:10" x14ac:dyDescent="0.25">
      <c r="A31" s="3">
        <v>45141</v>
      </c>
      <c r="B31">
        <v>2.3118050000000001</v>
      </c>
      <c r="C31" s="4">
        <f t="shared" si="0"/>
        <v>-6.8516212846136716E-3</v>
      </c>
      <c r="E31" s="11">
        <v>28702.74</v>
      </c>
      <c r="F31" s="4">
        <f t="shared" si="1"/>
        <v>-9.4249247529893752E-3</v>
      </c>
      <c r="H31" s="1">
        <v>45142</v>
      </c>
      <c r="I31">
        <v>-7.8584207494142224E-4</v>
      </c>
      <c r="J31">
        <v>-4.0625577898188332E-3</v>
      </c>
    </row>
    <row r="32" spans="1:10" x14ac:dyDescent="0.25">
      <c r="A32" s="3">
        <v>45142</v>
      </c>
      <c r="B32">
        <v>2.3099889999999998</v>
      </c>
      <c r="C32" s="4">
        <f t="shared" si="0"/>
        <v>-7.8584207494142224E-4</v>
      </c>
      <c r="E32" s="11">
        <v>28586.37</v>
      </c>
      <c r="F32" s="4">
        <f t="shared" si="1"/>
        <v>-4.0625577898188332E-3</v>
      </c>
      <c r="H32" s="1">
        <v>45145</v>
      </c>
      <c r="I32">
        <v>6.4660935634905737E-3</v>
      </c>
      <c r="J32">
        <v>-1.356810988704853E-3</v>
      </c>
    </row>
    <row r="33" spans="1:14" x14ac:dyDescent="0.25">
      <c r="A33" s="3">
        <v>45145</v>
      </c>
      <c r="B33">
        <v>2.3249740000000001</v>
      </c>
      <c r="C33" s="4">
        <f t="shared" si="0"/>
        <v>6.4660935634905737E-3</v>
      </c>
      <c r="E33" s="11">
        <v>28547.61</v>
      </c>
      <c r="F33" s="4">
        <f t="shared" si="1"/>
        <v>-1.356810988704853E-3</v>
      </c>
      <c r="H33" s="1">
        <v>45146</v>
      </c>
      <c r="I33">
        <v>-9.0711000282861942E-2</v>
      </c>
      <c r="J33">
        <v>-2.1433339520333126E-2</v>
      </c>
    </row>
    <row r="34" spans="1:14" x14ac:dyDescent="0.25">
      <c r="A34" s="3">
        <v>45146</v>
      </c>
      <c r="B34">
        <v>2.1233559999999998</v>
      </c>
      <c r="C34" s="4">
        <f t="shared" si="0"/>
        <v>-9.0711000282861942E-2</v>
      </c>
      <c r="E34" s="11">
        <v>27942.25</v>
      </c>
      <c r="F34" s="4">
        <f t="shared" si="1"/>
        <v>-2.1433339520333126E-2</v>
      </c>
      <c r="H34" s="1">
        <v>45147</v>
      </c>
      <c r="I34">
        <v>2.3042734450950834E-2</v>
      </c>
      <c r="J34">
        <v>1.3007749228765669E-2</v>
      </c>
    </row>
    <row r="35" spans="1:14" x14ac:dyDescent="0.25">
      <c r="A35" s="3">
        <v>45147</v>
      </c>
      <c r="B35">
        <v>2.1728519999999998</v>
      </c>
      <c r="C35" s="4">
        <f t="shared" si="0"/>
        <v>2.3042734450950834E-2</v>
      </c>
      <c r="E35" s="11">
        <v>28308.09</v>
      </c>
      <c r="F35" s="4">
        <f t="shared" si="1"/>
        <v>1.3007749228765669E-2</v>
      </c>
      <c r="H35" s="1">
        <v>45148</v>
      </c>
      <c r="I35">
        <v>1.8839283270664253E-2</v>
      </c>
      <c r="J35">
        <v>9.386329938868088E-3</v>
      </c>
    </row>
    <row r="36" spans="1:14" x14ac:dyDescent="0.25">
      <c r="A36" s="3">
        <v>45148</v>
      </c>
      <c r="B36">
        <v>2.214175</v>
      </c>
      <c r="C36" s="4">
        <f t="shared" si="0"/>
        <v>1.8839283270664253E-2</v>
      </c>
      <c r="E36" s="11">
        <v>28575.05</v>
      </c>
      <c r="F36" s="4">
        <f t="shared" si="1"/>
        <v>9.386329938868088E-3</v>
      </c>
      <c r="H36" s="1">
        <v>45149</v>
      </c>
      <c r="I36">
        <v>6.1493841717907654E-4</v>
      </c>
      <c r="J36">
        <v>-1.0565132903013452E-2</v>
      </c>
      <c r="L36" s="35"/>
      <c r="M36" s="35"/>
    </row>
    <row r="37" spans="1:14" x14ac:dyDescent="0.25">
      <c r="A37" s="3">
        <v>45149</v>
      </c>
      <c r="B37">
        <v>2.2155369999999999</v>
      </c>
      <c r="C37" s="4">
        <f t="shared" si="0"/>
        <v>6.1493841717907654E-4</v>
      </c>
      <c r="E37" s="11">
        <v>28274.74</v>
      </c>
      <c r="F37" s="4">
        <f t="shared" si="1"/>
        <v>-1.0565132903013452E-2</v>
      </c>
      <c r="H37" s="1">
        <v>45152</v>
      </c>
      <c r="I37">
        <v>2.2519947778104829E-3</v>
      </c>
      <c r="J37">
        <v>5.6691863368383694E-3</v>
      </c>
    </row>
    <row r="38" spans="1:14" x14ac:dyDescent="0.25">
      <c r="A38" s="3">
        <v>45152</v>
      </c>
      <c r="B38">
        <v>2.220532</v>
      </c>
      <c r="C38" s="4">
        <f t="shared" si="0"/>
        <v>2.2519947778104829E-3</v>
      </c>
      <c r="E38" s="11">
        <v>28435.49</v>
      </c>
      <c r="F38" s="4">
        <f t="shared" si="1"/>
        <v>5.6691863368383694E-3</v>
      </c>
      <c r="H38" s="1">
        <v>45154</v>
      </c>
      <c r="I38">
        <v>-6.5654326744708138E-3</v>
      </c>
      <c r="J38">
        <v>-9.3818509574745152E-3</v>
      </c>
    </row>
    <row r="39" spans="1:14" x14ac:dyDescent="0.25">
      <c r="A39" s="3">
        <v>45154</v>
      </c>
      <c r="B39">
        <v>2.2060010000000001</v>
      </c>
      <c r="C39" s="4">
        <f t="shared" si="0"/>
        <v>-6.5654326744708138E-3</v>
      </c>
      <c r="E39" s="11">
        <v>28169.96</v>
      </c>
      <c r="F39" s="4">
        <f t="shared" si="1"/>
        <v>-9.3818509574745152E-3</v>
      </c>
      <c r="H39" s="1">
        <v>45155</v>
      </c>
      <c r="I39">
        <v>-3.9188181797767518E-3</v>
      </c>
      <c r="J39">
        <v>-1.0369890520158801E-2</v>
      </c>
    </row>
    <row r="40" spans="1:14" x14ac:dyDescent="0.25">
      <c r="A40" s="3">
        <v>45155</v>
      </c>
      <c r="B40">
        <v>2.1973729999999998</v>
      </c>
      <c r="C40" s="4">
        <f t="shared" si="0"/>
        <v>-3.9188181797767518E-3</v>
      </c>
      <c r="E40" s="11">
        <v>27879.35</v>
      </c>
      <c r="F40" s="4">
        <f t="shared" si="1"/>
        <v>-1.0369890520158801E-2</v>
      </c>
      <c r="H40" s="1">
        <v>45156</v>
      </c>
      <c r="I40">
        <v>-3.5190154816303167E-3</v>
      </c>
      <c r="J40">
        <v>-4.2188126733469535E-3</v>
      </c>
    </row>
    <row r="41" spans="1:14" x14ac:dyDescent="0.25">
      <c r="A41" s="3">
        <v>45156</v>
      </c>
      <c r="B41">
        <v>2.189654</v>
      </c>
      <c r="C41" s="4">
        <f t="shared" si="0"/>
        <v>-3.5190154816303167E-3</v>
      </c>
      <c r="E41" s="11">
        <v>27761.98</v>
      </c>
      <c r="F41" s="4">
        <f t="shared" si="1"/>
        <v>-4.2188126733469535E-3</v>
      </c>
      <c r="H41" s="1">
        <v>45159</v>
      </c>
      <c r="I41">
        <v>1.1546334099387261E-2</v>
      </c>
      <c r="J41">
        <v>8.0697994293785508E-3</v>
      </c>
    </row>
    <row r="42" spans="1:14" x14ac:dyDescent="0.25">
      <c r="A42" s="3">
        <v>45159</v>
      </c>
      <c r="B42">
        <v>2.2150829999999999</v>
      </c>
      <c r="C42" s="4">
        <f t="shared" si="0"/>
        <v>1.1546334099387261E-2</v>
      </c>
      <c r="E42" s="11">
        <v>27986.92</v>
      </c>
      <c r="F42" s="4">
        <f t="shared" si="1"/>
        <v>8.0697994293785508E-3</v>
      </c>
      <c r="H42" s="1">
        <v>45160</v>
      </c>
      <c r="I42">
        <v>8.3699764666219974E-3</v>
      </c>
      <c r="J42">
        <v>6.3424591231752729E-3</v>
      </c>
    </row>
    <row r="43" spans="1:14" x14ac:dyDescent="0.25">
      <c r="A43" s="3">
        <v>45160</v>
      </c>
      <c r="B43">
        <v>2.2337009999999999</v>
      </c>
      <c r="C43" s="4">
        <f t="shared" si="0"/>
        <v>8.3699764666219974E-3</v>
      </c>
      <c r="E43" s="11">
        <v>28164.99</v>
      </c>
      <c r="F43" s="4">
        <f t="shared" si="1"/>
        <v>6.3424591231752729E-3</v>
      </c>
      <c r="H43" s="1">
        <v>45161</v>
      </c>
      <c r="I43">
        <v>-1.8313747258678929E-3</v>
      </c>
      <c r="J43">
        <v>2.4401244828979318E-3</v>
      </c>
      <c r="N43">
        <v>-9.0711000282861942E-2</v>
      </c>
    </row>
    <row r="44" spans="1:14" x14ac:dyDescent="0.25">
      <c r="A44" s="3">
        <v>45161</v>
      </c>
      <c r="B44">
        <v>2.2296140000000002</v>
      </c>
      <c r="C44" s="4">
        <f t="shared" si="0"/>
        <v>-1.8313747258678929E-3</v>
      </c>
      <c r="E44" s="11">
        <v>28233.8</v>
      </c>
      <c r="F44" s="4">
        <f t="shared" si="1"/>
        <v>2.4401244828979318E-3</v>
      </c>
      <c r="H44" s="1">
        <v>45162</v>
      </c>
      <c r="I44">
        <v>-2.8552384826448611E-3</v>
      </c>
      <c r="J44">
        <v>-5.7429287849972335E-3</v>
      </c>
    </row>
    <row r="45" spans="1:14" x14ac:dyDescent="0.25">
      <c r="A45" s="3">
        <v>45162</v>
      </c>
      <c r="B45">
        <v>2.2232569999999998</v>
      </c>
      <c r="C45" s="4">
        <f t="shared" si="0"/>
        <v>-2.8552384826448611E-3</v>
      </c>
      <c r="E45" s="11">
        <v>28072.12</v>
      </c>
      <c r="F45" s="4">
        <f t="shared" si="1"/>
        <v>-5.7429287849972335E-3</v>
      </c>
      <c r="H45" s="1">
        <v>45163</v>
      </c>
      <c r="I45">
        <v>6.1242716414333241E-4</v>
      </c>
      <c r="J45">
        <v>4.8446654555045756E-3</v>
      </c>
    </row>
    <row r="46" spans="1:14" x14ac:dyDescent="0.25">
      <c r="A46" s="3">
        <v>45163</v>
      </c>
      <c r="B46">
        <v>2.2246190000000001</v>
      </c>
      <c r="C46" s="4">
        <f t="shared" si="0"/>
        <v>6.1242716414333241E-4</v>
      </c>
      <c r="E46" s="11">
        <v>28208.45</v>
      </c>
      <c r="F46" s="4">
        <f t="shared" si="1"/>
        <v>4.8446654555045756E-3</v>
      </c>
      <c r="H46" s="1">
        <v>45166</v>
      </c>
      <c r="I46">
        <v>1.1164090489229585E-2</v>
      </c>
      <c r="J46">
        <v>1.1844796589807726E-2</v>
      </c>
    </row>
    <row r="47" spans="1:14" x14ac:dyDescent="0.25">
      <c r="A47" s="3">
        <v>45166</v>
      </c>
      <c r="B47">
        <v>2.2495940000000001</v>
      </c>
      <c r="C47" s="4">
        <f t="shared" si="0"/>
        <v>1.1164090489229585E-2</v>
      </c>
      <c r="E47" s="11">
        <v>28544.560000000001</v>
      </c>
      <c r="F47" s="4">
        <f t="shared" si="1"/>
        <v>1.1844796589807726E-2</v>
      </c>
      <c r="H47" s="1">
        <v>45167</v>
      </c>
      <c r="I47">
        <v>6.2380762702214836E-3</v>
      </c>
      <c r="J47">
        <v>1.2020832031611164E-2</v>
      </c>
    </row>
    <row r="48" spans="1:14" x14ac:dyDescent="0.25">
      <c r="A48" s="3">
        <v>45167</v>
      </c>
      <c r="B48">
        <v>2.263671</v>
      </c>
      <c r="C48" s="4">
        <f t="shared" si="0"/>
        <v>6.2380762702214836E-3</v>
      </c>
      <c r="E48" s="11">
        <v>28889.759999999998</v>
      </c>
      <c r="F48" s="4">
        <f t="shared" si="1"/>
        <v>1.2020832031611164E-2</v>
      </c>
      <c r="H48" s="1">
        <v>45168</v>
      </c>
      <c r="I48">
        <v>3.804262552734227E-3</v>
      </c>
      <c r="J48">
        <v>9.3207582510257164E-4</v>
      </c>
    </row>
    <row r="49" spans="1:10" x14ac:dyDescent="0.25">
      <c r="A49" s="3">
        <v>45168</v>
      </c>
      <c r="B49">
        <v>2.2722989999999998</v>
      </c>
      <c r="C49" s="4">
        <f t="shared" si="0"/>
        <v>3.804262552734227E-3</v>
      </c>
      <c r="E49" s="11">
        <v>28916.7</v>
      </c>
      <c r="F49" s="4">
        <f t="shared" si="1"/>
        <v>9.3207582510257164E-4</v>
      </c>
      <c r="H49" s="1">
        <v>45169</v>
      </c>
      <c r="I49">
        <v>-1.2062965379412396E-2</v>
      </c>
      <c r="J49">
        <v>-2.9500497773030376E-3</v>
      </c>
    </row>
    <row r="50" spans="1:10" x14ac:dyDescent="0.25">
      <c r="A50" s="3">
        <v>45169</v>
      </c>
      <c r="B50">
        <v>2.245053</v>
      </c>
      <c r="C50" s="4">
        <f t="shared" si="0"/>
        <v>-1.2062965379412396E-2</v>
      </c>
      <c r="E50" s="11">
        <v>28831.52</v>
      </c>
      <c r="F50" s="4">
        <f t="shared" si="1"/>
        <v>-2.9500497773030376E-3</v>
      </c>
      <c r="H50" s="1">
        <v>45170</v>
      </c>
      <c r="I50">
        <v>-5.0692778884032568E-3</v>
      </c>
      <c r="J50">
        <v>-6.2986871373079201E-3</v>
      </c>
    </row>
    <row r="51" spans="1:10" x14ac:dyDescent="0.25">
      <c r="A51" s="3">
        <v>45170</v>
      </c>
      <c r="B51">
        <v>2.2337009999999999</v>
      </c>
      <c r="C51" s="4">
        <f t="shared" si="0"/>
        <v>-5.0692778884032568E-3</v>
      </c>
      <c r="E51" s="11">
        <v>28650.49</v>
      </c>
      <c r="F51" s="4">
        <f t="shared" si="1"/>
        <v>-6.2986871373079201E-3</v>
      </c>
      <c r="H51" s="1">
        <v>45173</v>
      </c>
      <c r="I51">
        <v>-2.035018149629361E-3</v>
      </c>
      <c r="J51">
        <v>-1.1030088066886223E-4</v>
      </c>
    </row>
    <row r="52" spans="1:10" x14ac:dyDescent="0.25">
      <c r="A52" s="3">
        <v>45173</v>
      </c>
      <c r="B52">
        <v>2.2291599999999998</v>
      </c>
      <c r="C52" s="4">
        <f t="shared" si="0"/>
        <v>-2.035018149629361E-3</v>
      </c>
      <c r="E52" s="11">
        <v>28647.33</v>
      </c>
      <c r="F52" s="4">
        <f t="shared" si="1"/>
        <v>-1.1030088066886223E-4</v>
      </c>
      <c r="H52" s="1">
        <v>45174</v>
      </c>
      <c r="I52">
        <v>-3.2648475862851736E-3</v>
      </c>
      <c r="J52">
        <v>1.692859157638158E-4</v>
      </c>
    </row>
    <row r="53" spans="1:10" x14ac:dyDescent="0.25">
      <c r="A53" s="3">
        <v>45174</v>
      </c>
      <c r="B53">
        <v>2.2218939999999998</v>
      </c>
      <c r="C53" s="4">
        <f t="shared" si="0"/>
        <v>-3.2648475862851736E-3</v>
      </c>
      <c r="E53" s="11">
        <v>28652.18</v>
      </c>
      <c r="F53" s="4">
        <f t="shared" si="1"/>
        <v>1.692859157638158E-4</v>
      </c>
      <c r="H53" s="1">
        <v>45175</v>
      </c>
      <c r="I53">
        <v>-2.2737366258508761E-2</v>
      </c>
      <c r="J53">
        <v>-1.5501252644837817E-2</v>
      </c>
    </row>
    <row r="54" spans="1:10" x14ac:dyDescent="0.25">
      <c r="A54" s="3">
        <v>45175</v>
      </c>
      <c r="B54">
        <v>2.1719439999999999</v>
      </c>
      <c r="C54" s="4">
        <f t="shared" si="0"/>
        <v>-2.2737366258508761E-2</v>
      </c>
      <c r="E54" s="11">
        <v>28211.46</v>
      </c>
      <c r="F54" s="4">
        <f t="shared" si="1"/>
        <v>-1.5501252644837817E-2</v>
      </c>
      <c r="H54" s="1">
        <v>45176</v>
      </c>
      <c r="I54">
        <v>-2.7220034215784013E-3</v>
      </c>
      <c r="J54">
        <v>-1.9827196285694209E-3</v>
      </c>
    </row>
    <row r="55" spans="1:10" x14ac:dyDescent="0.25">
      <c r="A55" s="3">
        <v>45176</v>
      </c>
      <c r="B55">
        <v>2.1660400000000002</v>
      </c>
      <c r="C55" s="4">
        <f t="shared" si="0"/>
        <v>-2.7220034215784013E-3</v>
      </c>
      <c r="E55" s="11">
        <v>28155.58</v>
      </c>
      <c r="F55" s="4">
        <f t="shared" si="1"/>
        <v>-1.9827196285694209E-3</v>
      </c>
      <c r="H55" s="1">
        <v>45177</v>
      </c>
      <c r="I55">
        <v>1.1879081322885846E-2</v>
      </c>
      <c r="J55">
        <v>2.7530316855472149E-3</v>
      </c>
    </row>
    <row r="56" spans="1:10" x14ac:dyDescent="0.25">
      <c r="A56" s="3">
        <v>45177</v>
      </c>
      <c r="B56">
        <v>2.1919240000000002</v>
      </c>
      <c r="C56" s="4">
        <f t="shared" si="0"/>
        <v>1.1879081322885846E-2</v>
      </c>
      <c r="E56" s="11">
        <v>28233.200000000001</v>
      </c>
      <c r="F56" s="4">
        <f t="shared" si="1"/>
        <v>2.7530316855472149E-3</v>
      </c>
      <c r="H56" s="1">
        <v>45180</v>
      </c>
      <c r="I56">
        <v>2.7180655158923619E-2</v>
      </c>
      <c r="J56">
        <v>1.0285811010180843E-2</v>
      </c>
    </row>
    <row r="57" spans="1:10" x14ac:dyDescent="0.25">
      <c r="A57" s="3">
        <v>45180</v>
      </c>
      <c r="B57">
        <v>2.252319</v>
      </c>
      <c r="C57" s="4">
        <f t="shared" si="0"/>
        <v>2.7180655158923619E-2</v>
      </c>
      <c r="E57" s="11">
        <v>28525.1</v>
      </c>
      <c r="F57" s="4">
        <f t="shared" si="1"/>
        <v>1.0285811010180843E-2</v>
      </c>
      <c r="H57" s="1">
        <v>45181</v>
      </c>
      <c r="I57">
        <v>-1.8162225574024716E-3</v>
      </c>
      <c r="J57">
        <v>2.0830101484245376E-3</v>
      </c>
    </row>
    <row r="58" spans="1:10" x14ac:dyDescent="0.25">
      <c r="A58" s="3">
        <v>45181</v>
      </c>
      <c r="B58">
        <v>2.2482319999999998</v>
      </c>
      <c r="C58" s="4">
        <f t="shared" si="0"/>
        <v>-1.8162225574024716E-3</v>
      </c>
      <c r="E58" s="11">
        <v>28584.58</v>
      </c>
      <c r="F58" s="4">
        <f t="shared" si="1"/>
        <v>2.0830101484245376E-3</v>
      </c>
      <c r="H58" s="1">
        <v>45182</v>
      </c>
      <c r="I58">
        <v>-5.2650736233761496E-3</v>
      </c>
      <c r="J58">
        <v>-3.6031780981579907E-3</v>
      </c>
    </row>
    <row r="59" spans="1:10" x14ac:dyDescent="0.25">
      <c r="A59" s="3">
        <v>45182</v>
      </c>
      <c r="B59">
        <v>2.2364259999999998</v>
      </c>
      <c r="C59" s="4">
        <f t="shared" si="0"/>
        <v>-5.2650736233761496E-3</v>
      </c>
      <c r="E59" s="11">
        <v>28481.77</v>
      </c>
      <c r="F59" s="4">
        <f t="shared" si="1"/>
        <v>-3.6031780981579907E-3</v>
      </c>
      <c r="H59" s="1">
        <v>45183</v>
      </c>
      <c r="I59">
        <v>5.0631167765084221E-3</v>
      </c>
      <c r="J59">
        <v>1.3633317544025797E-2</v>
      </c>
    </row>
    <row r="60" spans="1:10" x14ac:dyDescent="0.25">
      <c r="A60" s="3">
        <v>45183</v>
      </c>
      <c r="B60">
        <v>2.2477779999999998</v>
      </c>
      <c r="C60" s="4">
        <f t="shared" si="0"/>
        <v>5.0631167765084221E-3</v>
      </c>
      <c r="E60" s="11">
        <v>28872.73</v>
      </c>
      <c r="F60" s="4">
        <f t="shared" si="1"/>
        <v>1.3633317544025797E-2</v>
      </c>
      <c r="H60" s="1">
        <v>45184</v>
      </c>
      <c r="I60">
        <v>-2.4271148437902497E-3</v>
      </c>
      <c r="J60">
        <v>7.8451579044648253E-4</v>
      </c>
    </row>
    <row r="61" spans="1:10" x14ac:dyDescent="0.25">
      <c r="A61" s="3">
        <v>45184</v>
      </c>
      <c r="B61">
        <v>2.2423289999999998</v>
      </c>
      <c r="C61" s="4">
        <f t="shared" si="0"/>
        <v>-2.4271148437902497E-3</v>
      </c>
      <c r="E61" s="11">
        <v>28895.39</v>
      </c>
      <c r="F61" s="4">
        <f t="shared" si="1"/>
        <v>7.8451579044648253E-4</v>
      </c>
      <c r="H61" s="1">
        <v>45187</v>
      </c>
      <c r="I61">
        <v>-1.5922163880424573E-2</v>
      </c>
      <c r="J61">
        <v>-1.0769876850833492E-2</v>
      </c>
    </row>
    <row r="62" spans="1:10" x14ac:dyDescent="0.25">
      <c r="A62" s="3">
        <v>45187</v>
      </c>
      <c r="B62">
        <v>2.206909</v>
      </c>
      <c r="C62" s="4">
        <f t="shared" si="0"/>
        <v>-1.5922163880424573E-2</v>
      </c>
      <c r="E62" s="11">
        <v>28585.86</v>
      </c>
      <c r="F62" s="4">
        <f t="shared" si="1"/>
        <v>-1.0769876850833492E-2</v>
      </c>
      <c r="H62" s="1">
        <v>45188</v>
      </c>
      <c r="I62">
        <v>4.7212481538766596E-3</v>
      </c>
      <c r="J62">
        <v>5.9909333650076824E-3</v>
      </c>
    </row>
    <row r="63" spans="1:10" x14ac:dyDescent="0.25">
      <c r="A63" s="3">
        <v>45188</v>
      </c>
      <c r="B63">
        <v>2.2173530000000001</v>
      </c>
      <c r="C63" s="4">
        <f t="shared" si="0"/>
        <v>4.7212481538766596E-3</v>
      </c>
      <c r="E63" s="11">
        <v>28757.63</v>
      </c>
      <c r="F63" s="4">
        <f t="shared" si="1"/>
        <v>5.9909333650076824E-3</v>
      </c>
      <c r="H63" s="1">
        <v>45189</v>
      </c>
      <c r="I63">
        <v>2.9063647896607515E-2</v>
      </c>
      <c r="J63">
        <v>1.6268507500100546E-2</v>
      </c>
    </row>
    <row r="64" spans="1:10" x14ac:dyDescent="0.25">
      <c r="A64" s="3">
        <v>45189</v>
      </c>
      <c r="B64">
        <v>2.282743</v>
      </c>
      <c r="C64" s="4">
        <f t="shared" si="0"/>
        <v>2.9063647896607515E-2</v>
      </c>
      <c r="E64" s="11">
        <v>29229.3</v>
      </c>
      <c r="F64" s="4">
        <f t="shared" si="1"/>
        <v>1.6268507500100546E-2</v>
      </c>
      <c r="H64" s="1">
        <v>45190</v>
      </c>
      <c r="I64">
        <v>-8.1894192018299762E-3</v>
      </c>
      <c r="J64">
        <v>-1.79766430307206E-2</v>
      </c>
    </row>
    <row r="65" spans="1:10" x14ac:dyDescent="0.25">
      <c r="A65" s="3">
        <v>45190</v>
      </c>
      <c r="B65">
        <v>2.2641249999999999</v>
      </c>
      <c r="C65" s="4">
        <f t="shared" si="0"/>
        <v>-8.1894192018299762E-3</v>
      </c>
      <c r="E65" s="11">
        <v>28708.55</v>
      </c>
      <c r="F65" s="4">
        <f t="shared" si="1"/>
        <v>-1.79766430307206E-2</v>
      </c>
      <c r="H65" s="1">
        <v>45191</v>
      </c>
      <c r="I65">
        <v>-1.2918955243220396E-2</v>
      </c>
      <c r="J65">
        <v>-4.6312825591684958E-3</v>
      </c>
    </row>
    <row r="66" spans="1:10" x14ac:dyDescent="0.25">
      <c r="A66" s="3">
        <v>45191</v>
      </c>
      <c r="B66">
        <v>2.2350629999999998</v>
      </c>
      <c r="C66" s="4">
        <f t="shared" si="0"/>
        <v>-1.2918955243220396E-2</v>
      </c>
      <c r="E66" s="11">
        <v>28575.9</v>
      </c>
      <c r="F66" s="4">
        <f t="shared" si="1"/>
        <v>-4.6312825591684958E-3</v>
      </c>
      <c r="H66" s="1">
        <v>45194</v>
      </c>
      <c r="I66">
        <v>-6.0956454275628083E-4</v>
      </c>
      <c r="J66">
        <v>-6.8018694741731863E-3</v>
      </c>
    </row>
    <row r="67" spans="1:10" x14ac:dyDescent="0.25">
      <c r="A67" s="3">
        <v>45194</v>
      </c>
      <c r="B67">
        <v>2.2337009999999999</v>
      </c>
      <c r="C67" s="4">
        <f t="shared" si="0"/>
        <v>-6.0956454275628083E-4</v>
      </c>
      <c r="E67" s="11">
        <v>28382.19</v>
      </c>
      <c r="F67" s="4">
        <f t="shared" si="1"/>
        <v>-6.8018694741731863E-3</v>
      </c>
      <c r="H67" s="1">
        <v>45195</v>
      </c>
      <c r="I67">
        <v>-1.3714053498570319E-2</v>
      </c>
      <c r="J67">
        <v>-1.003211787958549E-2</v>
      </c>
    </row>
    <row r="68" spans="1:10" x14ac:dyDescent="0.25">
      <c r="A68" s="3">
        <v>45195</v>
      </c>
      <c r="B68">
        <v>2.2032769999999999</v>
      </c>
      <c r="C68" s="4">
        <f t="shared" si="0"/>
        <v>-1.3714053498570319E-2</v>
      </c>
      <c r="E68" s="11">
        <v>28098.880000000001</v>
      </c>
      <c r="F68" s="4">
        <f t="shared" si="1"/>
        <v>-1.003211787958549E-2</v>
      </c>
      <c r="H68" s="1">
        <v>45196</v>
      </c>
      <c r="I68">
        <v>-1.2375595636389179E-3</v>
      </c>
      <c r="J68">
        <v>-3.0860184623497117E-3</v>
      </c>
    </row>
    <row r="69" spans="1:10" x14ac:dyDescent="0.25">
      <c r="A69" s="3">
        <v>45196</v>
      </c>
      <c r="B69">
        <v>2.2005520000000001</v>
      </c>
      <c r="C69" s="4">
        <f t="shared" ref="C69:C132" si="2">LN(B69/B68)</f>
        <v>-1.2375595636389179E-3</v>
      </c>
      <c r="E69" s="11">
        <v>28012.3</v>
      </c>
      <c r="F69" s="4">
        <f t="shared" ref="F69:F132" si="3">LN(E69/E68)</f>
        <v>-3.0860184623497117E-3</v>
      </c>
      <c r="H69" s="1">
        <v>45197</v>
      </c>
      <c r="I69">
        <v>1.0877427017839628E-2</v>
      </c>
      <c r="J69">
        <v>5.3664255014887067E-3</v>
      </c>
    </row>
    <row r="70" spans="1:10" x14ac:dyDescent="0.25">
      <c r="A70" s="3">
        <v>45197</v>
      </c>
      <c r="B70">
        <v>2.2246190000000001</v>
      </c>
      <c r="C70" s="4">
        <f t="shared" si="2"/>
        <v>1.0877427017839628E-2</v>
      </c>
      <c r="E70" s="11">
        <v>28163.03</v>
      </c>
      <c r="F70" s="4">
        <f t="shared" si="3"/>
        <v>5.3664255014887067E-3</v>
      </c>
      <c r="H70" s="1">
        <v>45198</v>
      </c>
      <c r="I70">
        <v>-3.885957495648669E-3</v>
      </c>
      <c r="J70">
        <v>2.8447201226902276E-3</v>
      </c>
    </row>
    <row r="71" spans="1:10" x14ac:dyDescent="0.25">
      <c r="A71" s="3">
        <v>45198</v>
      </c>
      <c r="B71">
        <v>2.2159909999999998</v>
      </c>
      <c r="C71" s="4">
        <f t="shared" si="2"/>
        <v>-3.885957495648669E-3</v>
      </c>
      <c r="E71" s="11">
        <v>28243.26</v>
      </c>
      <c r="F71" s="4">
        <f t="shared" si="3"/>
        <v>2.8447201226902276E-3</v>
      </c>
      <c r="H71" s="1">
        <v>45201</v>
      </c>
      <c r="I71">
        <v>-1.1956167025991041E-2</v>
      </c>
      <c r="J71">
        <v>-1.4034446086577846E-2</v>
      </c>
    </row>
    <row r="72" spans="1:10" x14ac:dyDescent="0.25">
      <c r="A72" s="3">
        <v>45201</v>
      </c>
      <c r="B72">
        <v>2.189654</v>
      </c>
      <c r="C72" s="4">
        <f t="shared" si="2"/>
        <v>-1.1956167025991041E-2</v>
      </c>
      <c r="E72" s="11">
        <v>27849.65</v>
      </c>
      <c r="F72" s="4">
        <f t="shared" si="3"/>
        <v>-1.4034446086577846E-2</v>
      </c>
      <c r="H72" s="1">
        <v>45202</v>
      </c>
      <c r="I72">
        <v>-1.0423353042478205E-2</v>
      </c>
      <c r="J72">
        <v>-1.3281512723723706E-2</v>
      </c>
    </row>
    <row r="73" spans="1:10" x14ac:dyDescent="0.25">
      <c r="A73" s="3">
        <v>45202</v>
      </c>
      <c r="B73">
        <v>2.1669489999999998</v>
      </c>
      <c r="C73" s="4">
        <f t="shared" si="2"/>
        <v>-1.0423353042478205E-2</v>
      </c>
      <c r="E73" s="11">
        <v>27482.21</v>
      </c>
      <c r="F73" s="4">
        <f t="shared" si="3"/>
        <v>-1.3281512723723706E-2</v>
      </c>
      <c r="H73" s="1">
        <v>45203</v>
      </c>
      <c r="I73">
        <v>-9.8981574745307856E-3</v>
      </c>
      <c r="J73">
        <v>-1.6978105895993022E-3</v>
      </c>
    </row>
    <row r="74" spans="1:10" x14ac:dyDescent="0.25">
      <c r="A74" s="3">
        <v>45203</v>
      </c>
      <c r="B74">
        <v>2.1456059999999999</v>
      </c>
      <c r="C74" s="4">
        <f t="shared" si="2"/>
        <v>-9.8981574745307856E-3</v>
      </c>
      <c r="E74" s="11">
        <v>27435.59</v>
      </c>
      <c r="F74" s="4">
        <f t="shared" si="3"/>
        <v>-1.6978105895993022E-3</v>
      </c>
      <c r="H74" s="1">
        <v>45204</v>
      </c>
      <c r="I74">
        <v>6.3458430569006104E-4</v>
      </c>
      <c r="J74">
        <v>2.0106913471112085E-3</v>
      </c>
    </row>
    <row r="75" spans="1:10" x14ac:dyDescent="0.25">
      <c r="A75" s="3">
        <v>45204</v>
      </c>
      <c r="B75">
        <v>2.1469680000000002</v>
      </c>
      <c r="C75" s="4">
        <f t="shared" si="2"/>
        <v>6.3458430569006104E-4</v>
      </c>
      <c r="E75" s="11">
        <v>27490.81</v>
      </c>
      <c r="F75" s="4">
        <f t="shared" si="3"/>
        <v>2.0106913471112085E-3</v>
      </c>
      <c r="H75" s="1">
        <v>45205</v>
      </c>
      <c r="I75">
        <v>1.5738794017890217E-2</v>
      </c>
      <c r="J75">
        <v>1.1565835558073162E-2</v>
      </c>
    </row>
    <row r="76" spans="1:10" x14ac:dyDescent="0.25">
      <c r="A76" s="3">
        <v>45205</v>
      </c>
      <c r="B76">
        <v>2.1810260000000001</v>
      </c>
      <c r="C76" s="4">
        <f t="shared" si="2"/>
        <v>1.5738794017890217E-2</v>
      </c>
      <c r="E76" s="11">
        <v>27810.61</v>
      </c>
      <c r="F76" s="4">
        <f t="shared" si="3"/>
        <v>1.1565835558073162E-2</v>
      </c>
      <c r="H76" s="1">
        <v>45208</v>
      </c>
      <c r="I76">
        <v>-1.0464803670078068E-2</v>
      </c>
      <c r="J76">
        <v>-4.6330526156200223E-3</v>
      </c>
    </row>
    <row r="77" spans="1:10" x14ac:dyDescent="0.25">
      <c r="A77" s="3">
        <v>45208</v>
      </c>
      <c r="B77">
        <v>2.1583209999999999</v>
      </c>
      <c r="C77" s="4">
        <f t="shared" si="2"/>
        <v>-1.0464803670078068E-2</v>
      </c>
      <c r="E77" s="11">
        <v>27682.06</v>
      </c>
      <c r="F77" s="4">
        <f t="shared" si="3"/>
        <v>-4.6330526156200223E-3</v>
      </c>
      <c r="H77" s="1">
        <v>45209</v>
      </c>
      <c r="I77">
        <v>2.0202540521185589E-2</v>
      </c>
      <c r="J77">
        <v>2.2720863797225467E-2</v>
      </c>
    </row>
    <row r="78" spans="1:10" x14ac:dyDescent="0.25">
      <c r="A78" s="3">
        <v>45209</v>
      </c>
      <c r="B78">
        <v>2.2023679999999999</v>
      </c>
      <c r="C78" s="4">
        <f t="shared" si="2"/>
        <v>2.0202540521185589E-2</v>
      </c>
      <c r="E78" s="11">
        <v>28318.22</v>
      </c>
      <c r="F78" s="4">
        <f t="shared" si="3"/>
        <v>2.2720863797225467E-2</v>
      </c>
      <c r="H78" s="1">
        <v>45210</v>
      </c>
      <c r="I78">
        <v>7.3955050438777011E-3</v>
      </c>
      <c r="J78">
        <v>3.5546330800345035E-3</v>
      </c>
    </row>
    <row r="79" spans="1:10" x14ac:dyDescent="0.25">
      <c r="A79" s="3">
        <v>45210</v>
      </c>
      <c r="B79">
        <v>2.2187160000000001</v>
      </c>
      <c r="C79" s="4">
        <f t="shared" si="2"/>
        <v>7.3955050438777011E-3</v>
      </c>
      <c r="E79" s="11">
        <v>28419.06</v>
      </c>
      <c r="F79" s="4">
        <f t="shared" si="3"/>
        <v>3.5546330800345035E-3</v>
      </c>
      <c r="H79" s="1">
        <v>45211</v>
      </c>
      <c r="I79">
        <v>1.8399120087710307E-3</v>
      </c>
      <c r="J79">
        <v>2.6106798919443069E-3</v>
      </c>
    </row>
    <row r="80" spans="1:10" x14ac:dyDescent="0.25">
      <c r="A80" s="3">
        <v>45211</v>
      </c>
      <c r="B80">
        <v>2.2228020000000002</v>
      </c>
      <c r="C80" s="4">
        <f t="shared" si="2"/>
        <v>1.8399120087710307E-3</v>
      </c>
      <c r="E80" s="11">
        <v>28493.35</v>
      </c>
      <c r="F80" s="4">
        <f t="shared" si="3"/>
        <v>2.6106798919443069E-3</v>
      </c>
      <c r="H80" s="1">
        <v>45212</v>
      </c>
      <c r="I80">
        <v>-1.7101476374172194E-2</v>
      </c>
      <c r="J80">
        <v>-9.0368437371500642E-3</v>
      </c>
    </row>
    <row r="81" spans="1:10" x14ac:dyDescent="0.25">
      <c r="A81" s="3">
        <v>45212</v>
      </c>
      <c r="B81">
        <v>2.1851120000000002</v>
      </c>
      <c r="C81" s="4">
        <f t="shared" si="2"/>
        <v>-1.7101476374172194E-2</v>
      </c>
      <c r="E81" s="11">
        <v>28237.02</v>
      </c>
      <c r="F81" s="4">
        <f t="shared" si="3"/>
        <v>-9.0368437371500642E-3</v>
      </c>
      <c r="H81" s="1">
        <v>45215</v>
      </c>
      <c r="I81">
        <v>4.3550390414059392E-3</v>
      </c>
      <c r="J81">
        <v>5.4594437916609092E-3</v>
      </c>
    </row>
    <row r="82" spans="1:10" x14ac:dyDescent="0.25">
      <c r="A82" s="3">
        <v>45215</v>
      </c>
      <c r="B82">
        <v>2.1946490000000001</v>
      </c>
      <c r="C82" s="4">
        <f t="shared" si="2"/>
        <v>4.3550390414059392E-3</v>
      </c>
      <c r="E82" s="11">
        <v>28391.599999999999</v>
      </c>
      <c r="F82" s="4">
        <f t="shared" si="3"/>
        <v>5.4594437916609092E-3</v>
      </c>
      <c r="H82" s="1">
        <v>45216</v>
      </c>
      <c r="I82">
        <v>4.7475600236193006E-3</v>
      </c>
      <c r="J82">
        <v>-8.5413832366535716E-4</v>
      </c>
    </row>
    <row r="83" spans="1:10" x14ac:dyDescent="0.25">
      <c r="A83" s="3">
        <v>45216</v>
      </c>
      <c r="B83">
        <v>2.2050930000000002</v>
      </c>
      <c r="C83" s="4">
        <f t="shared" si="2"/>
        <v>4.7475600236193006E-3</v>
      </c>
      <c r="E83" s="11">
        <v>28367.360000000001</v>
      </c>
      <c r="F83" s="4">
        <f t="shared" si="3"/>
        <v>-8.5413832366535716E-4</v>
      </c>
      <c r="H83" s="1">
        <v>45217</v>
      </c>
      <c r="I83">
        <v>-1.1599407184929985E-2</v>
      </c>
      <c r="J83">
        <v>-8.1967570493441198E-3</v>
      </c>
    </row>
    <row r="84" spans="1:10" x14ac:dyDescent="0.25">
      <c r="A84" s="3">
        <v>45217</v>
      </c>
      <c r="B84">
        <v>2.1796630000000001</v>
      </c>
      <c r="C84" s="4">
        <f t="shared" si="2"/>
        <v>-1.1599407184929985E-2</v>
      </c>
      <c r="E84" s="11">
        <v>28135.79</v>
      </c>
      <c r="F84" s="4">
        <f t="shared" si="3"/>
        <v>-8.1967570493441198E-3</v>
      </c>
      <c r="H84" s="1">
        <v>45218</v>
      </c>
      <c r="I84">
        <v>-1.0470918350157843E-2</v>
      </c>
      <c r="J84">
        <v>-1.3921192364928666E-2</v>
      </c>
    </row>
    <row r="85" spans="1:10" x14ac:dyDescent="0.25">
      <c r="A85" s="3">
        <v>45218</v>
      </c>
      <c r="B85">
        <v>2.1569590000000001</v>
      </c>
      <c r="C85" s="4">
        <f t="shared" si="2"/>
        <v>-1.0470918350157843E-2</v>
      </c>
      <c r="E85" s="11">
        <v>27746.82</v>
      </c>
      <c r="F85" s="4">
        <f t="shared" si="3"/>
        <v>-1.3921192364928666E-2</v>
      </c>
      <c r="H85" s="1">
        <v>45219</v>
      </c>
      <c r="I85">
        <v>-1.3138569925391867E-2</v>
      </c>
      <c r="J85">
        <v>-1.4148801411748516E-2</v>
      </c>
    </row>
    <row r="86" spans="1:10" x14ac:dyDescent="0.25">
      <c r="A86" s="3">
        <v>45219</v>
      </c>
      <c r="B86">
        <v>2.1288049999999998</v>
      </c>
      <c r="C86" s="4">
        <f t="shared" si="2"/>
        <v>-1.3138569925391867E-2</v>
      </c>
      <c r="E86" s="11">
        <v>27357</v>
      </c>
      <c r="F86" s="4">
        <f t="shared" si="3"/>
        <v>-1.4148801411748516E-2</v>
      </c>
      <c r="H86" s="1">
        <v>45222</v>
      </c>
      <c r="I86">
        <v>1.2506462023981582E-2</v>
      </c>
      <c r="J86">
        <v>7.3487404923036201E-3</v>
      </c>
    </row>
    <row r="87" spans="1:10" x14ac:dyDescent="0.25">
      <c r="A87" s="3">
        <v>45222</v>
      </c>
      <c r="B87">
        <v>2.1555960000000001</v>
      </c>
      <c r="C87" s="4">
        <f t="shared" si="2"/>
        <v>1.2506462023981582E-2</v>
      </c>
      <c r="E87" s="11">
        <v>27558.78</v>
      </c>
      <c r="F87" s="4">
        <f t="shared" si="3"/>
        <v>7.3487404923036201E-3</v>
      </c>
      <c r="H87" s="1">
        <v>45223</v>
      </c>
      <c r="I87">
        <v>-5.0685015166526915E-3</v>
      </c>
      <c r="J87">
        <v>5.0642537330214095E-4</v>
      </c>
    </row>
    <row r="88" spans="1:10" x14ac:dyDescent="0.25">
      <c r="A88" s="3">
        <v>45223</v>
      </c>
      <c r="B88">
        <v>2.144698</v>
      </c>
      <c r="C88" s="4">
        <f t="shared" si="2"/>
        <v>-5.0685015166526915E-3</v>
      </c>
      <c r="E88" s="11">
        <v>27572.74</v>
      </c>
      <c r="F88" s="4">
        <f t="shared" si="3"/>
        <v>5.0642537330214095E-4</v>
      </c>
      <c r="H88" s="1">
        <v>45224</v>
      </c>
      <c r="I88">
        <v>-2.3317155714922761E-3</v>
      </c>
      <c r="J88">
        <v>-5.241338846651661E-3</v>
      </c>
    </row>
    <row r="89" spans="1:10" x14ac:dyDescent="0.25">
      <c r="A89" s="3">
        <v>45224</v>
      </c>
      <c r="B89">
        <v>2.1397029999999999</v>
      </c>
      <c r="C89" s="4">
        <f t="shared" si="2"/>
        <v>-2.3317155714922761E-3</v>
      </c>
      <c r="E89" s="11">
        <v>27428.6</v>
      </c>
      <c r="F89" s="4">
        <f t="shared" si="3"/>
        <v>-5.241338846651661E-3</v>
      </c>
      <c r="H89" s="1">
        <v>45225</v>
      </c>
      <c r="I89">
        <v>5.9243624066351031E-3</v>
      </c>
      <c r="J89">
        <v>2.8869715062969895E-3</v>
      </c>
    </row>
    <row r="90" spans="1:10" x14ac:dyDescent="0.25">
      <c r="A90" s="3">
        <v>45225</v>
      </c>
      <c r="B90">
        <v>2.1524169999999998</v>
      </c>
      <c r="C90" s="4">
        <f t="shared" si="2"/>
        <v>5.9243624066351031E-3</v>
      </c>
      <c r="E90" s="11">
        <v>27507.9</v>
      </c>
      <c r="F90" s="4">
        <f t="shared" si="3"/>
        <v>2.8869715062969895E-3</v>
      </c>
      <c r="H90" s="1">
        <v>45226</v>
      </c>
      <c r="I90">
        <v>3.1598167696671427E-3</v>
      </c>
      <c r="J90">
        <v>-8.0463466113210522E-3</v>
      </c>
    </row>
    <row r="91" spans="1:10" x14ac:dyDescent="0.25">
      <c r="A91" s="3">
        <v>45226</v>
      </c>
      <c r="B91">
        <v>2.1592289999999998</v>
      </c>
      <c r="C91" s="4">
        <f t="shared" si="2"/>
        <v>3.1598167696671427E-3</v>
      </c>
      <c r="E91" s="11">
        <v>27287.45</v>
      </c>
      <c r="F91" s="4">
        <f t="shared" si="3"/>
        <v>-8.0463466113210522E-3</v>
      </c>
      <c r="H91" s="1">
        <v>45229</v>
      </c>
      <c r="I91">
        <v>1.0044194753731519E-2</v>
      </c>
      <c r="J91">
        <v>1.9206498767877708E-3</v>
      </c>
    </row>
    <row r="92" spans="1:10" x14ac:dyDescent="0.25">
      <c r="A92" s="3">
        <v>45229</v>
      </c>
      <c r="B92">
        <v>2.1810260000000001</v>
      </c>
      <c r="C92" s="4">
        <f t="shared" si="2"/>
        <v>1.0044194753731519E-2</v>
      </c>
      <c r="E92" s="11">
        <v>27339.91</v>
      </c>
      <c r="F92" s="4">
        <f t="shared" si="3"/>
        <v>1.9206498767877708E-3</v>
      </c>
      <c r="H92" s="1">
        <v>45230</v>
      </c>
      <c r="I92">
        <v>2.2643749599160032E-2</v>
      </c>
      <c r="J92">
        <v>1.4596726746978131E-2</v>
      </c>
    </row>
    <row r="93" spans="1:10" x14ac:dyDescent="0.25">
      <c r="A93" s="3">
        <v>45230</v>
      </c>
      <c r="B93">
        <v>2.2309760000000001</v>
      </c>
      <c r="C93" s="4">
        <f t="shared" si="2"/>
        <v>2.2643749599160032E-2</v>
      </c>
      <c r="E93" s="11">
        <v>27741.91</v>
      </c>
      <c r="F93" s="4">
        <f t="shared" si="3"/>
        <v>1.4596726746978131E-2</v>
      </c>
      <c r="H93" s="1">
        <v>45231</v>
      </c>
      <c r="I93">
        <v>1.3946815254192823E-2</v>
      </c>
      <c r="J93">
        <v>8.7401087709820646E-3</v>
      </c>
    </row>
    <row r="94" spans="1:10" x14ac:dyDescent="0.25">
      <c r="A94" s="3">
        <v>45231</v>
      </c>
      <c r="B94">
        <v>2.2623090000000001</v>
      </c>
      <c r="C94" s="4">
        <f t="shared" si="2"/>
        <v>1.3946815254192823E-2</v>
      </c>
      <c r="E94" s="11">
        <v>27985.439999999999</v>
      </c>
      <c r="F94" s="4">
        <f t="shared" si="3"/>
        <v>8.7401087709820646E-3</v>
      </c>
      <c r="H94" s="1">
        <v>45232</v>
      </c>
      <c r="I94">
        <v>1.3160546054081021E-2</v>
      </c>
      <c r="J94">
        <v>1.749629284675263E-2</v>
      </c>
    </row>
    <row r="95" spans="1:10" x14ac:dyDescent="0.25">
      <c r="A95" s="3">
        <v>45232</v>
      </c>
      <c r="B95">
        <v>2.2922790000000002</v>
      </c>
      <c r="C95" s="4">
        <f t="shared" si="2"/>
        <v>1.3160546054081021E-2</v>
      </c>
      <c r="E95" s="11">
        <v>28479.39</v>
      </c>
      <c r="F95" s="4">
        <f t="shared" si="3"/>
        <v>1.749629284675263E-2</v>
      </c>
      <c r="H95" s="1">
        <v>45233</v>
      </c>
      <c r="I95">
        <v>1.5528730166139903E-2</v>
      </c>
      <c r="J95">
        <v>6.8390667136374751E-3</v>
      </c>
    </row>
    <row r="96" spans="1:10" x14ac:dyDescent="0.25">
      <c r="A96" s="3">
        <v>45233</v>
      </c>
      <c r="B96">
        <v>2.3281529999999999</v>
      </c>
      <c r="C96" s="4">
        <f t="shared" si="2"/>
        <v>1.5528730166139903E-2</v>
      </c>
      <c r="E96" s="11">
        <v>28674.83</v>
      </c>
      <c r="F96" s="4">
        <f t="shared" si="3"/>
        <v>6.8390667136374751E-3</v>
      </c>
      <c r="H96" s="1">
        <v>45236</v>
      </c>
      <c r="I96">
        <v>9.7454680557296366E-4</v>
      </c>
      <c r="J96">
        <v>-2.8717914009354839E-3</v>
      </c>
    </row>
    <row r="97" spans="1:10" x14ac:dyDescent="0.25">
      <c r="A97" s="3">
        <v>45236</v>
      </c>
      <c r="B97">
        <v>2.3304230000000001</v>
      </c>
      <c r="C97" s="4">
        <f t="shared" si="2"/>
        <v>9.7454680557296366E-4</v>
      </c>
      <c r="E97" s="11">
        <v>28592.6</v>
      </c>
      <c r="F97" s="4">
        <f t="shared" si="3"/>
        <v>-2.8717914009354839E-3</v>
      </c>
      <c r="H97" s="1">
        <v>45237</v>
      </c>
      <c r="I97">
        <v>-7.7956145033100785E-4</v>
      </c>
      <c r="J97">
        <v>-6.9031745395961661E-3</v>
      </c>
    </row>
    <row r="98" spans="1:10" x14ac:dyDescent="0.25">
      <c r="A98" s="3">
        <v>45237</v>
      </c>
      <c r="B98">
        <v>2.3286069999999999</v>
      </c>
      <c r="C98" s="4">
        <f t="shared" si="2"/>
        <v>-7.7956145033100785E-4</v>
      </c>
      <c r="E98" s="11">
        <v>28395.9</v>
      </c>
      <c r="F98" s="4">
        <f t="shared" si="3"/>
        <v>-6.9031745395961661E-3</v>
      </c>
      <c r="H98" s="1">
        <v>45238</v>
      </c>
      <c r="I98">
        <v>1.7535881280004097E-3</v>
      </c>
      <c r="J98">
        <v>1.3172800480478371E-3</v>
      </c>
    </row>
    <row r="99" spans="1:10" x14ac:dyDescent="0.25">
      <c r="A99" s="3">
        <v>45238</v>
      </c>
      <c r="B99">
        <v>2.332694</v>
      </c>
      <c r="C99" s="4">
        <f t="shared" si="2"/>
        <v>1.7535881280004097E-3</v>
      </c>
      <c r="E99" s="11">
        <v>28433.33</v>
      </c>
      <c r="F99" s="4">
        <f t="shared" si="3"/>
        <v>1.3172800480478371E-3</v>
      </c>
      <c r="H99" s="1">
        <v>45239</v>
      </c>
      <c r="I99">
        <v>3.6919042639479089E-3</v>
      </c>
      <c r="J99">
        <v>7.3850905628056593E-3</v>
      </c>
    </row>
    <row r="100" spans="1:10" x14ac:dyDescent="0.25">
      <c r="A100" s="3">
        <v>45239</v>
      </c>
      <c r="B100">
        <v>2.3413219999999999</v>
      </c>
      <c r="C100" s="4">
        <f t="shared" si="2"/>
        <v>3.6919042639479089E-3</v>
      </c>
      <c r="E100" s="11">
        <v>28644.09</v>
      </c>
      <c r="F100" s="4">
        <f t="shared" si="3"/>
        <v>7.3850905628056593E-3</v>
      </c>
      <c r="H100" s="1">
        <v>45240</v>
      </c>
      <c r="I100">
        <v>-4.6659309416173635E-3</v>
      </c>
      <c r="J100">
        <v>-4.8876253672590813E-3</v>
      </c>
    </row>
    <row r="101" spans="1:10" x14ac:dyDescent="0.25">
      <c r="A101" s="3">
        <v>45240</v>
      </c>
      <c r="B101">
        <v>2.3304230000000001</v>
      </c>
      <c r="C101" s="4">
        <f t="shared" si="2"/>
        <v>-4.6659309416173635E-3</v>
      </c>
      <c r="E101" s="11">
        <v>28504.43</v>
      </c>
      <c r="F101" s="4">
        <f t="shared" si="3"/>
        <v>-4.8876253672590813E-3</v>
      </c>
      <c r="H101" s="1">
        <v>45243</v>
      </c>
      <c r="I101">
        <v>1.4124237918440691E-2</v>
      </c>
      <c r="J101">
        <v>1.4655748011617301E-2</v>
      </c>
    </row>
    <row r="102" spans="1:10" x14ac:dyDescent="0.25">
      <c r="A102" s="3">
        <v>45243</v>
      </c>
      <c r="B102">
        <v>2.363572</v>
      </c>
      <c r="C102" s="4">
        <f t="shared" si="2"/>
        <v>1.4124237918440691E-2</v>
      </c>
      <c r="E102" s="11">
        <v>28925.26</v>
      </c>
      <c r="F102" s="4">
        <f t="shared" si="3"/>
        <v>1.4655748011617301E-2</v>
      </c>
      <c r="H102" s="1">
        <v>45244</v>
      </c>
      <c r="I102">
        <v>1.032152415660458E-2</v>
      </c>
      <c r="J102">
        <v>1.4387487925570933E-2</v>
      </c>
    </row>
    <row r="103" spans="1:10" x14ac:dyDescent="0.25">
      <c r="A103" s="3">
        <v>45244</v>
      </c>
      <c r="B103">
        <v>2.3880940000000002</v>
      </c>
      <c r="C103" s="4">
        <f t="shared" si="2"/>
        <v>1.032152415660458E-2</v>
      </c>
      <c r="E103" s="11">
        <v>29344.43</v>
      </c>
      <c r="F103" s="4">
        <f t="shared" si="3"/>
        <v>1.4387487925570933E-2</v>
      </c>
      <c r="H103" s="1">
        <v>45245</v>
      </c>
      <c r="I103">
        <v>6.0663314054370402E-3</v>
      </c>
      <c r="J103">
        <v>4.1658678581827707E-3</v>
      </c>
    </row>
    <row r="104" spans="1:10" x14ac:dyDescent="0.25">
      <c r="A104" s="3">
        <v>45245</v>
      </c>
      <c r="B104">
        <v>2.402625</v>
      </c>
      <c r="C104" s="4">
        <f t="shared" si="2"/>
        <v>6.0663314054370402E-3</v>
      </c>
      <c r="E104" s="11">
        <v>29466.93</v>
      </c>
      <c r="F104" s="4">
        <f t="shared" si="3"/>
        <v>4.1658678581827707E-3</v>
      </c>
      <c r="H104" s="1">
        <v>45246</v>
      </c>
      <c r="I104">
        <v>3.7784858958151817E-4</v>
      </c>
      <c r="J104">
        <v>-7.1121591684696105E-3</v>
      </c>
    </row>
    <row r="105" spans="1:10" x14ac:dyDescent="0.25">
      <c r="A105" s="3">
        <v>45246</v>
      </c>
      <c r="B105">
        <v>2.4035329999999999</v>
      </c>
      <c r="C105" s="4">
        <f t="shared" si="2"/>
        <v>3.7784858958151817E-4</v>
      </c>
      <c r="E105" s="11">
        <v>29258.1</v>
      </c>
      <c r="F105" s="4">
        <f t="shared" si="3"/>
        <v>-7.1121591684696105E-3</v>
      </c>
      <c r="H105" s="1">
        <v>45247</v>
      </c>
      <c r="I105">
        <v>1.4256340241467987E-2</v>
      </c>
      <c r="J105">
        <v>8.1805831718680406E-3</v>
      </c>
    </row>
    <row r="106" spans="1:10" x14ac:dyDescent="0.25">
      <c r="A106" s="3">
        <v>45247</v>
      </c>
      <c r="B106">
        <v>2.4380440000000001</v>
      </c>
      <c r="C106" s="4">
        <f t="shared" si="2"/>
        <v>1.4256340241467987E-2</v>
      </c>
      <c r="E106" s="11">
        <v>29498.43</v>
      </c>
      <c r="F106" s="4">
        <f t="shared" si="3"/>
        <v>8.1805831718680406E-3</v>
      </c>
      <c r="H106" s="1">
        <v>45250</v>
      </c>
      <c r="I106">
        <v>8.6225298120228416E-3</v>
      </c>
      <c r="J106">
        <v>1.4725530109698461E-3</v>
      </c>
    </row>
    <row r="107" spans="1:10" x14ac:dyDescent="0.25">
      <c r="A107" s="3">
        <v>45250</v>
      </c>
      <c r="B107">
        <v>2.4591569999999998</v>
      </c>
      <c r="C107" s="4">
        <f t="shared" si="2"/>
        <v>8.6225298120228416E-3</v>
      </c>
      <c r="E107" s="11">
        <v>29541.9</v>
      </c>
      <c r="F107" s="4">
        <f t="shared" si="3"/>
        <v>1.4725530109698461E-3</v>
      </c>
      <c r="H107" s="1">
        <v>45251</v>
      </c>
      <c r="I107">
        <v>-1.4544352546179352E-2</v>
      </c>
      <c r="J107">
        <v>-1.3237364501702297E-2</v>
      </c>
    </row>
    <row r="108" spans="1:10" x14ac:dyDescent="0.25">
      <c r="A108" s="3">
        <v>45251</v>
      </c>
      <c r="B108">
        <v>2.4236490000000002</v>
      </c>
      <c r="C108" s="4">
        <f t="shared" si="2"/>
        <v>-1.4544352546179352E-2</v>
      </c>
      <c r="E108" s="11">
        <v>29153.42</v>
      </c>
      <c r="F108" s="4">
        <f t="shared" si="3"/>
        <v>-1.3237364501702297E-2</v>
      </c>
      <c r="H108" s="1">
        <v>45252</v>
      </c>
      <c r="I108">
        <v>6.1186824935408101E-3</v>
      </c>
      <c r="J108">
        <v>5.1107620483158455E-5</v>
      </c>
    </row>
    <row r="109" spans="1:10" x14ac:dyDescent="0.25">
      <c r="A109" s="3">
        <v>45252</v>
      </c>
      <c r="B109">
        <v>2.4385240000000001</v>
      </c>
      <c r="C109" s="4">
        <f t="shared" si="2"/>
        <v>6.1186824935408101E-3</v>
      </c>
      <c r="E109" s="11">
        <v>29154.91</v>
      </c>
      <c r="F109" s="4">
        <f t="shared" si="3"/>
        <v>5.1107620483158455E-5</v>
      </c>
      <c r="H109" s="1">
        <v>45253</v>
      </c>
      <c r="I109">
        <v>7.2542578259628485E-3</v>
      </c>
      <c r="J109">
        <v>2.7675695710566595E-3</v>
      </c>
    </row>
    <row r="110" spans="1:10" x14ac:dyDescent="0.25">
      <c r="A110" s="3">
        <v>45253</v>
      </c>
      <c r="B110">
        <v>2.4562780000000002</v>
      </c>
      <c r="C110" s="4">
        <f t="shared" si="2"/>
        <v>7.2542578259628485E-3</v>
      </c>
      <c r="E110" s="11">
        <v>29235.71</v>
      </c>
      <c r="F110" s="4">
        <f t="shared" si="3"/>
        <v>2.7675695710566595E-3</v>
      </c>
      <c r="H110" s="1">
        <v>45254</v>
      </c>
      <c r="I110">
        <v>1.5507255590026052E-2</v>
      </c>
      <c r="J110">
        <v>6.7018034464038471E-3</v>
      </c>
    </row>
    <row r="111" spans="1:10" x14ac:dyDescent="0.25">
      <c r="A111" s="3">
        <v>45254</v>
      </c>
      <c r="B111">
        <v>2.4946649999999999</v>
      </c>
      <c r="C111" s="4">
        <f t="shared" si="2"/>
        <v>1.5507255590026052E-2</v>
      </c>
      <c r="E111" s="11">
        <v>29432.3</v>
      </c>
      <c r="F111" s="4">
        <f t="shared" si="3"/>
        <v>6.7018034464038471E-3</v>
      </c>
      <c r="H111" s="1">
        <v>45257</v>
      </c>
      <c r="I111">
        <v>1.923920956832883E-4</v>
      </c>
      <c r="J111">
        <v>-3.0628906256103725E-3</v>
      </c>
    </row>
    <row r="112" spans="1:10" x14ac:dyDescent="0.25">
      <c r="A112" s="3">
        <v>45257</v>
      </c>
      <c r="B112">
        <v>2.4951449999999999</v>
      </c>
      <c r="C112" s="4">
        <f t="shared" si="2"/>
        <v>1.923920956832883E-4</v>
      </c>
      <c r="E112" s="11">
        <v>29342.29</v>
      </c>
      <c r="F112" s="4">
        <f t="shared" si="3"/>
        <v>-3.0628906256103725E-3</v>
      </c>
      <c r="H112" s="1">
        <v>45258</v>
      </c>
      <c r="I112">
        <v>9.3789792069952707E-3</v>
      </c>
      <c r="J112">
        <v>1.1733846404701081E-3</v>
      </c>
    </row>
    <row r="113" spans="1:10" x14ac:dyDescent="0.25">
      <c r="A113" s="3">
        <v>45258</v>
      </c>
      <c r="B113">
        <v>2.5186570000000001</v>
      </c>
      <c r="C113" s="4">
        <f t="shared" si="2"/>
        <v>9.3789792069952707E-3</v>
      </c>
      <c r="E113" s="11">
        <v>29376.74</v>
      </c>
      <c r="F113" s="4">
        <f t="shared" si="3"/>
        <v>1.1733846404701081E-3</v>
      </c>
      <c r="H113" s="1">
        <v>45259</v>
      </c>
      <c r="I113">
        <v>8.3473090585596439E-3</v>
      </c>
      <c r="J113">
        <v>1.0554876530261369E-2</v>
      </c>
    </row>
    <row r="114" spans="1:10" x14ac:dyDescent="0.25">
      <c r="A114" s="3">
        <v>45259</v>
      </c>
      <c r="B114">
        <v>2.5397690000000002</v>
      </c>
      <c r="C114" s="4">
        <f t="shared" si="2"/>
        <v>8.3473090585596439E-3</v>
      </c>
      <c r="E114" s="11">
        <v>29688.45</v>
      </c>
      <c r="F114" s="4">
        <f t="shared" si="3"/>
        <v>1.0554876530261369E-2</v>
      </c>
      <c r="H114" s="1">
        <v>45260</v>
      </c>
      <c r="I114">
        <v>-1.8909348773170505E-3</v>
      </c>
      <c r="J114">
        <v>1.6467590291099335E-3</v>
      </c>
    </row>
    <row r="115" spans="1:10" x14ac:dyDescent="0.25">
      <c r="A115" s="3">
        <v>45260</v>
      </c>
      <c r="B115">
        <v>2.5349710000000001</v>
      </c>
      <c r="C115" s="4">
        <f t="shared" si="2"/>
        <v>-1.8909348773170505E-3</v>
      </c>
      <c r="E115" s="11">
        <v>29737.38</v>
      </c>
      <c r="F115" s="4">
        <f t="shared" si="3"/>
        <v>1.6467590291099335E-3</v>
      </c>
      <c r="H115" s="1">
        <v>45261</v>
      </c>
      <c r="I115">
        <v>9.2323075871599877E-3</v>
      </c>
      <c r="J115">
        <v>6.4046927074311606E-3</v>
      </c>
    </row>
    <row r="116" spans="1:10" x14ac:dyDescent="0.25">
      <c r="A116" s="3">
        <v>45261</v>
      </c>
      <c r="B116">
        <v>2.5584829999999998</v>
      </c>
      <c r="C116" s="4">
        <f t="shared" si="2"/>
        <v>9.2323075871599877E-3</v>
      </c>
      <c r="E116" s="11">
        <v>29928.45</v>
      </c>
      <c r="F116" s="4">
        <f t="shared" si="3"/>
        <v>6.4046927074311606E-3</v>
      </c>
      <c r="H116" s="1">
        <v>45264</v>
      </c>
      <c r="I116">
        <v>1.081880465227034E-2</v>
      </c>
      <c r="J116">
        <v>-4.799261620789852E-4</v>
      </c>
    </row>
    <row r="117" spans="1:10" x14ac:dyDescent="0.25">
      <c r="A117" s="3">
        <v>45264</v>
      </c>
      <c r="B117">
        <v>2.5863130000000001</v>
      </c>
      <c r="C117" s="4">
        <f t="shared" si="2"/>
        <v>1.081880465227034E-2</v>
      </c>
      <c r="E117" s="11">
        <v>29914.09</v>
      </c>
      <c r="F117" s="4">
        <f t="shared" si="3"/>
        <v>-4.799261620789852E-4</v>
      </c>
      <c r="H117" s="1">
        <v>45265</v>
      </c>
      <c r="I117">
        <v>-4.2762082292394261E-3</v>
      </c>
      <c r="J117">
        <v>5.6266323219275509E-3</v>
      </c>
    </row>
    <row r="118" spans="1:10" x14ac:dyDescent="0.25">
      <c r="A118" s="3">
        <v>45265</v>
      </c>
      <c r="B118">
        <v>2.5752769999999998</v>
      </c>
      <c r="C118" s="4">
        <f t="shared" si="2"/>
        <v>-4.2762082292394261E-3</v>
      </c>
      <c r="E118" s="11">
        <v>30082.880000000001</v>
      </c>
      <c r="F118" s="4">
        <f t="shared" si="3"/>
        <v>5.6266323219275509E-3</v>
      </c>
      <c r="H118" s="1">
        <v>45266</v>
      </c>
      <c r="I118">
        <v>8.1649175373925877E-3</v>
      </c>
      <c r="J118">
        <v>8.0587539051983435E-3</v>
      </c>
    </row>
    <row r="119" spans="1:10" x14ac:dyDescent="0.25">
      <c r="A119" s="3">
        <v>45266</v>
      </c>
      <c r="B119">
        <v>2.59639</v>
      </c>
      <c r="C119" s="4">
        <f t="shared" si="2"/>
        <v>8.1649175373925877E-3</v>
      </c>
      <c r="E119" s="11">
        <v>30326.29</v>
      </c>
      <c r="F119" s="4">
        <f t="shared" si="3"/>
        <v>8.0587539051983435E-3</v>
      </c>
      <c r="H119" s="1">
        <v>45267</v>
      </c>
      <c r="I119">
        <v>-1.0403296825562037E-2</v>
      </c>
      <c r="J119">
        <v>-6.7668269391187256E-3</v>
      </c>
    </row>
    <row r="120" spans="1:10" x14ac:dyDescent="0.25">
      <c r="A120" s="3">
        <v>45267</v>
      </c>
      <c r="B120">
        <v>2.5695190000000001</v>
      </c>
      <c r="C120" s="4">
        <f t="shared" si="2"/>
        <v>-1.0403296825562037E-2</v>
      </c>
      <c r="E120" s="11">
        <v>30121.77</v>
      </c>
      <c r="F120" s="4">
        <f t="shared" si="3"/>
        <v>-6.7668269391187256E-3</v>
      </c>
      <c r="H120" s="1">
        <v>45268</v>
      </c>
      <c r="I120">
        <v>8.3684053416630093E-3</v>
      </c>
      <c r="J120">
        <v>9.3227235121289675E-3</v>
      </c>
    </row>
    <row r="121" spans="1:10" x14ac:dyDescent="0.25">
      <c r="A121" s="3">
        <v>45268</v>
      </c>
      <c r="B121">
        <v>2.5911119999999999</v>
      </c>
      <c r="C121" s="4">
        <f t="shared" si="2"/>
        <v>8.3684053416630093E-3</v>
      </c>
      <c r="E121" s="11">
        <v>30403.9</v>
      </c>
      <c r="F121" s="4">
        <f t="shared" si="3"/>
        <v>9.3227235121289675E-3</v>
      </c>
      <c r="H121" s="1">
        <v>45271</v>
      </c>
      <c r="I121">
        <v>-3.3388857764970691E-3</v>
      </c>
      <c r="J121">
        <v>7.4567884556929758E-4</v>
      </c>
    </row>
    <row r="122" spans="1:10" x14ac:dyDescent="0.25">
      <c r="A122" s="3">
        <v>45271</v>
      </c>
      <c r="B122">
        <v>2.5824750000000001</v>
      </c>
      <c r="C122" s="4">
        <f t="shared" si="2"/>
        <v>-3.3388857764970691E-3</v>
      </c>
      <c r="E122" s="11">
        <v>30426.58</v>
      </c>
      <c r="F122" s="4">
        <f t="shared" si="3"/>
        <v>7.4567884556929758E-4</v>
      </c>
      <c r="H122" s="1">
        <v>45272</v>
      </c>
      <c r="I122">
        <v>-3.3500712923117291E-3</v>
      </c>
      <c r="J122">
        <v>-2.7787335468816123E-3</v>
      </c>
    </row>
    <row r="123" spans="1:10" x14ac:dyDescent="0.25">
      <c r="A123" s="3">
        <v>45272</v>
      </c>
      <c r="B123">
        <v>2.5738379999999998</v>
      </c>
      <c r="C123" s="4">
        <f t="shared" si="2"/>
        <v>-3.3500712923117291E-3</v>
      </c>
      <c r="E123" s="11">
        <v>30342.15</v>
      </c>
      <c r="F123" s="4">
        <f t="shared" si="3"/>
        <v>-2.7787335468816123E-3</v>
      </c>
      <c r="H123" s="1">
        <v>45273</v>
      </c>
      <c r="I123">
        <v>-5.5963233617050908E-4</v>
      </c>
      <c r="J123">
        <v>-1.5323767829252236E-3</v>
      </c>
    </row>
    <row r="124" spans="1:10" x14ac:dyDescent="0.25">
      <c r="A124" s="3">
        <v>45273</v>
      </c>
      <c r="B124">
        <v>2.5723980000000002</v>
      </c>
      <c r="C124" s="4">
        <f t="shared" si="2"/>
        <v>-5.5963233617050908E-4</v>
      </c>
      <c r="E124" s="11">
        <v>30295.69</v>
      </c>
      <c r="F124" s="4">
        <f t="shared" si="3"/>
        <v>-1.5323767829252236E-3</v>
      </c>
      <c r="H124" s="1">
        <v>45274</v>
      </c>
      <c r="I124">
        <v>-2.2256438143093405E-2</v>
      </c>
      <c r="J124">
        <v>2.0895320830398635E-3</v>
      </c>
    </row>
    <row r="125" spans="1:10" x14ac:dyDescent="0.25">
      <c r="A125" s="3">
        <v>45274</v>
      </c>
      <c r="B125">
        <v>2.5157780000000001</v>
      </c>
      <c r="C125" s="4">
        <f t="shared" si="2"/>
        <v>-2.2256438143093405E-2</v>
      </c>
      <c r="E125" s="11">
        <v>30359.06</v>
      </c>
      <c r="F125" s="4">
        <f t="shared" si="3"/>
        <v>2.0895320830398635E-3</v>
      </c>
      <c r="H125" s="1">
        <v>45275</v>
      </c>
      <c r="I125">
        <v>5.1362871370312611E-3</v>
      </c>
      <c r="J125">
        <v>4.8836752684480484E-4</v>
      </c>
    </row>
    <row r="126" spans="1:10" x14ac:dyDescent="0.25">
      <c r="A126" s="3">
        <v>45275</v>
      </c>
      <c r="B126">
        <v>2.5287329999999999</v>
      </c>
      <c r="C126" s="4">
        <f t="shared" si="2"/>
        <v>5.1362871370312611E-3</v>
      </c>
      <c r="E126" s="11">
        <v>30373.89</v>
      </c>
      <c r="F126" s="4">
        <f t="shared" si="3"/>
        <v>4.8836752684480484E-4</v>
      </c>
      <c r="H126" s="1">
        <v>45278</v>
      </c>
      <c r="I126">
        <v>-3.8024011966183197E-3</v>
      </c>
      <c r="J126">
        <v>-4.3840768819032386E-3</v>
      </c>
    </row>
    <row r="127" spans="1:10" x14ac:dyDescent="0.25">
      <c r="A127" s="3">
        <v>45278</v>
      </c>
      <c r="B127">
        <v>2.519136</v>
      </c>
      <c r="C127" s="4">
        <f t="shared" si="2"/>
        <v>-3.8024011966183197E-3</v>
      </c>
      <c r="E127" s="11">
        <v>30241.02</v>
      </c>
      <c r="F127" s="4">
        <f t="shared" si="3"/>
        <v>-4.3840768819032386E-3</v>
      </c>
      <c r="H127" s="1">
        <v>45279</v>
      </c>
      <c r="I127">
        <v>1.0233524743907691E-2</v>
      </c>
      <c r="J127">
        <v>4.0429362769688658E-3</v>
      </c>
    </row>
    <row r="128" spans="1:10" x14ac:dyDescent="0.25">
      <c r="A128" s="3">
        <v>45279</v>
      </c>
      <c r="B128">
        <v>2.545048</v>
      </c>
      <c r="C128" s="4">
        <f t="shared" si="2"/>
        <v>1.0233524743907691E-2</v>
      </c>
      <c r="E128" s="11">
        <v>30363.53</v>
      </c>
      <c r="F128" s="4">
        <f t="shared" si="3"/>
        <v>4.0429362769688658E-3</v>
      </c>
      <c r="H128" s="1">
        <v>45280</v>
      </c>
      <c r="I128">
        <v>-5.6721381319959794E-3</v>
      </c>
      <c r="J128">
        <v>-7.6410372481792001E-5</v>
      </c>
    </row>
    <row r="129" spans="1:10" x14ac:dyDescent="0.25">
      <c r="A129" s="3">
        <v>45280</v>
      </c>
      <c r="B129">
        <v>2.530653</v>
      </c>
      <c r="C129" s="4">
        <f t="shared" si="2"/>
        <v>-5.6721381319959794E-3</v>
      </c>
      <c r="E129" s="11">
        <v>30361.21</v>
      </c>
      <c r="F129" s="4">
        <f t="shared" si="3"/>
        <v>-7.6410372481792001E-5</v>
      </c>
      <c r="H129" s="1">
        <v>45281</v>
      </c>
      <c r="I129">
        <v>-2.6581806294557319E-3</v>
      </c>
      <c r="J129">
        <v>-2.86796027468385E-3</v>
      </c>
    </row>
    <row r="130" spans="1:10" x14ac:dyDescent="0.25">
      <c r="A130" s="3">
        <v>45281</v>
      </c>
      <c r="B130">
        <v>2.5239349999999998</v>
      </c>
      <c r="C130" s="4">
        <f t="shared" si="2"/>
        <v>-2.6581806294557319E-3</v>
      </c>
      <c r="E130" s="11">
        <v>30274.26</v>
      </c>
      <c r="F130" s="4">
        <f t="shared" si="3"/>
        <v>-2.86796027468385E-3</v>
      </c>
      <c r="H130" s="1">
        <v>45282</v>
      </c>
      <c r="I130">
        <v>6.4429161477524794E-3</v>
      </c>
      <c r="J130">
        <v>2.6070670763566127E-3</v>
      </c>
    </row>
    <row r="131" spans="1:10" x14ac:dyDescent="0.25">
      <c r="A131" s="3">
        <v>45282</v>
      </c>
      <c r="B131">
        <v>2.5402490000000002</v>
      </c>
      <c r="C131" s="4">
        <f t="shared" si="2"/>
        <v>6.4429161477524794E-3</v>
      </c>
      <c r="E131" s="11">
        <v>30353.29</v>
      </c>
      <c r="F131" s="4">
        <f t="shared" si="3"/>
        <v>2.6070670763566127E-3</v>
      </c>
      <c r="H131" s="1">
        <v>45287</v>
      </c>
      <c r="I131">
        <v>3.5825930846905985E-3</v>
      </c>
      <c r="J131">
        <v>2.2450103876212198E-3</v>
      </c>
    </row>
    <row r="132" spans="1:10" x14ac:dyDescent="0.25">
      <c r="A132" s="3">
        <v>45287</v>
      </c>
      <c r="B132">
        <v>2.549366</v>
      </c>
      <c r="C132" s="4">
        <f t="shared" si="2"/>
        <v>3.5825930846905985E-3</v>
      </c>
      <c r="E132" s="11">
        <v>30421.51</v>
      </c>
      <c r="F132" s="4">
        <f t="shared" si="3"/>
        <v>2.2450103876212198E-3</v>
      </c>
      <c r="H132" s="1">
        <v>45288</v>
      </c>
      <c r="I132">
        <v>-5.2838728034887089E-3</v>
      </c>
      <c r="J132">
        <v>-2.9740273708710606E-3</v>
      </c>
    </row>
    <row r="133" spans="1:10" x14ac:dyDescent="0.25">
      <c r="A133" s="3">
        <v>45288</v>
      </c>
      <c r="B133">
        <v>2.5359310000000002</v>
      </c>
      <c r="C133" s="4">
        <f t="shared" ref="C133:C196" si="4">LN(B133/B132)</f>
        <v>-5.2838728034887089E-3</v>
      </c>
      <c r="E133" s="11">
        <v>30331.17</v>
      </c>
      <c r="F133" s="4">
        <f t="shared" ref="F133:F196" si="5">LN(E133/E132)</f>
        <v>-2.9740273708710606E-3</v>
      </c>
      <c r="H133" s="1">
        <v>45289</v>
      </c>
      <c r="I133">
        <v>3.7848756035976775E-4</v>
      </c>
      <c r="J133">
        <v>6.739967221070024E-4</v>
      </c>
    </row>
    <row r="134" spans="1:10" x14ac:dyDescent="0.25">
      <c r="A134" s="3">
        <v>45289</v>
      </c>
      <c r="B134">
        <v>2.5368909999999998</v>
      </c>
      <c r="C134" s="4">
        <f t="shared" si="4"/>
        <v>3.7848756035976775E-4</v>
      </c>
      <c r="E134" s="11">
        <v>30351.62</v>
      </c>
      <c r="F134" s="4">
        <f t="shared" si="5"/>
        <v>6.739967221070024E-4</v>
      </c>
      <c r="H134" s="1">
        <v>45293</v>
      </c>
      <c r="I134">
        <v>1.9108770923976261E-2</v>
      </c>
      <c r="J134">
        <v>5.6840053649540702E-3</v>
      </c>
    </row>
    <row r="135" spans="1:10" x14ac:dyDescent="0.25">
      <c r="A135" s="3">
        <v>45293</v>
      </c>
      <c r="B135">
        <v>2.5858340000000002</v>
      </c>
      <c r="C135" s="4">
        <f t="shared" si="4"/>
        <v>1.9108770923976261E-2</v>
      </c>
      <c r="E135" s="11">
        <v>30524.63</v>
      </c>
      <c r="F135" s="4">
        <f t="shared" si="5"/>
        <v>5.6840053649540702E-3</v>
      </c>
      <c r="H135" s="1">
        <v>45294</v>
      </c>
      <c r="I135">
        <v>-9.2856480741433948E-4</v>
      </c>
      <c r="J135">
        <v>-1.3980820369002932E-2</v>
      </c>
    </row>
    <row r="136" spans="1:10" x14ac:dyDescent="0.25">
      <c r="A136" s="3">
        <v>45294</v>
      </c>
      <c r="B136">
        <v>2.583434</v>
      </c>
      <c r="C136" s="4">
        <f t="shared" si="4"/>
        <v>-9.2856480741433948E-4</v>
      </c>
      <c r="E136" s="11">
        <v>30100.84</v>
      </c>
      <c r="F136" s="4">
        <f t="shared" si="5"/>
        <v>-1.3980820369002932E-2</v>
      </c>
      <c r="H136" s="1">
        <v>45295</v>
      </c>
      <c r="I136">
        <v>2.2951741857112847E-2</v>
      </c>
      <c r="J136">
        <v>1.0019784744380382E-2</v>
      </c>
    </row>
    <row r="137" spans="1:10" x14ac:dyDescent="0.25">
      <c r="A137" s="3">
        <v>45295</v>
      </c>
      <c r="B137">
        <v>2.6434139999999999</v>
      </c>
      <c r="C137" s="4">
        <f t="shared" si="4"/>
        <v>2.2951741857112847E-2</v>
      </c>
      <c r="E137" s="11">
        <v>30403.96</v>
      </c>
      <c r="F137" s="4">
        <f t="shared" si="5"/>
        <v>1.0019784744380382E-2</v>
      </c>
      <c r="H137" s="1">
        <v>45296</v>
      </c>
      <c r="I137">
        <v>1.1909144367021835E-2</v>
      </c>
      <c r="J137">
        <v>1.2158783555451687E-3</v>
      </c>
    </row>
    <row r="138" spans="1:10" x14ac:dyDescent="0.25">
      <c r="A138" s="3">
        <v>45296</v>
      </c>
      <c r="B138">
        <v>2.6750829999999999</v>
      </c>
      <c r="C138" s="4">
        <f t="shared" si="4"/>
        <v>1.1909144367021835E-2</v>
      </c>
      <c r="E138" s="11">
        <v>30440.95</v>
      </c>
      <c r="F138" s="4">
        <f t="shared" si="5"/>
        <v>1.2158783555451687E-3</v>
      </c>
      <c r="H138" s="1">
        <v>45299</v>
      </c>
      <c r="I138">
        <v>2.8657074325637213E-3</v>
      </c>
      <c r="J138">
        <v>4.2277775124944647E-3</v>
      </c>
    </row>
    <row r="139" spans="1:10" x14ac:dyDescent="0.25">
      <c r="A139" s="3">
        <v>45299</v>
      </c>
      <c r="B139">
        <v>2.68276</v>
      </c>
      <c r="C139" s="4">
        <f t="shared" si="4"/>
        <v>2.8657074325637213E-3</v>
      </c>
      <c r="E139" s="11">
        <v>30569.919999999998</v>
      </c>
      <c r="F139" s="4">
        <f t="shared" si="5"/>
        <v>4.2277775124944647E-3</v>
      </c>
      <c r="H139" s="1">
        <v>45300</v>
      </c>
      <c r="I139">
        <v>-1.3867724854757069E-2</v>
      </c>
      <c r="J139">
        <v>-5.2851364522035846E-3</v>
      </c>
    </row>
    <row r="140" spans="1:10" x14ac:dyDescent="0.25">
      <c r="A140" s="3">
        <v>45300</v>
      </c>
      <c r="B140">
        <v>2.645813</v>
      </c>
      <c r="C140" s="4">
        <f t="shared" si="4"/>
        <v>-1.3867724854757069E-2</v>
      </c>
      <c r="E140" s="11">
        <v>30408.78</v>
      </c>
      <c r="F140" s="4">
        <f t="shared" si="5"/>
        <v>-5.2851364522035846E-3</v>
      </c>
      <c r="H140" s="1">
        <v>45301</v>
      </c>
      <c r="I140">
        <v>-3.0877465092941526E-3</v>
      </c>
      <c r="J140">
        <v>1.3802270889764984E-3</v>
      </c>
    </row>
    <row r="141" spans="1:10" x14ac:dyDescent="0.25">
      <c r="A141" s="3">
        <v>45301</v>
      </c>
      <c r="B141">
        <v>2.6376559999999998</v>
      </c>
      <c r="C141" s="4">
        <f t="shared" si="4"/>
        <v>-3.0877465092941526E-3</v>
      </c>
      <c r="E141" s="11">
        <v>30450.78</v>
      </c>
      <c r="F141" s="4">
        <f t="shared" si="5"/>
        <v>1.3802270889764984E-3</v>
      </c>
      <c r="H141" s="1">
        <v>45302</v>
      </c>
      <c r="I141">
        <v>-7.8532317737785885E-3</v>
      </c>
      <c r="J141">
        <v>-6.6431940951201399E-3</v>
      </c>
    </row>
    <row r="142" spans="1:10" x14ac:dyDescent="0.25">
      <c r="A142" s="3">
        <v>45302</v>
      </c>
      <c r="B142">
        <v>2.6170230000000001</v>
      </c>
      <c r="C142" s="4">
        <f t="shared" si="4"/>
        <v>-7.8532317737785885E-3</v>
      </c>
      <c r="E142" s="11">
        <v>30249.16</v>
      </c>
      <c r="F142" s="4">
        <f t="shared" si="5"/>
        <v>-6.6431940951201399E-3</v>
      </c>
      <c r="H142" s="1">
        <v>45303</v>
      </c>
      <c r="I142">
        <v>0</v>
      </c>
      <c r="J142">
        <v>7.2922278799701758E-3</v>
      </c>
    </row>
    <row r="143" spans="1:10" x14ac:dyDescent="0.25">
      <c r="A143" s="3">
        <v>45303</v>
      </c>
      <c r="B143">
        <v>2.6170230000000001</v>
      </c>
      <c r="C143" s="4">
        <f t="shared" si="4"/>
        <v>0</v>
      </c>
      <c r="E143" s="11">
        <v>30470.55</v>
      </c>
      <c r="F143" s="4">
        <f t="shared" si="5"/>
        <v>7.2922278799701758E-3</v>
      </c>
      <c r="H143" s="1">
        <v>45306</v>
      </c>
      <c r="I143">
        <v>-1.4680109943788629E-3</v>
      </c>
      <c r="J143">
        <v>-4.6984975973184051E-3</v>
      </c>
    </row>
    <row r="144" spans="1:10" x14ac:dyDescent="0.25">
      <c r="A144" s="3">
        <v>45306</v>
      </c>
      <c r="B144">
        <v>2.613184</v>
      </c>
      <c r="C144" s="4">
        <f t="shared" si="4"/>
        <v>-1.4680109943788629E-3</v>
      </c>
      <c r="E144" s="11">
        <v>30327.72</v>
      </c>
      <c r="F144" s="4">
        <f t="shared" si="5"/>
        <v>-4.6984975973184051E-3</v>
      </c>
      <c r="H144" s="1">
        <v>45307</v>
      </c>
      <c r="I144">
        <v>-2.5737367145240715E-3</v>
      </c>
      <c r="J144">
        <v>3.2638076660839534E-4</v>
      </c>
    </row>
    <row r="145" spans="1:10" x14ac:dyDescent="0.25">
      <c r="A145" s="3">
        <v>45307</v>
      </c>
      <c r="B145">
        <v>2.6064669999999999</v>
      </c>
      <c r="C145" s="4">
        <f t="shared" si="4"/>
        <v>-2.5737367145240715E-3</v>
      </c>
      <c r="E145" s="11">
        <v>30337.62</v>
      </c>
      <c r="F145" s="4">
        <f t="shared" si="5"/>
        <v>3.2638076660839534E-4</v>
      </c>
      <c r="H145" s="1">
        <v>45308</v>
      </c>
      <c r="I145">
        <v>4.5914580170162431E-3</v>
      </c>
      <c r="J145">
        <v>-7.9012292620662793E-3</v>
      </c>
    </row>
    <row r="146" spans="1:10" x14ac:dyDescent="0.25">
      <c r="A146" s="3">
        <v>45308</v>
      </c>
      <c r="B146">
        <v>2.6184620000000001</v>
      </c>
      <c r="C146" s="4">
        <f t="shared" si="4"/>
        <v>4.5914580170162431E-3</v>
      </c>
      <c r="E146" s="11">
        <v>30098.86</v>
      </c>
      <c r="F146" s="4">
        <f t="shared" si="5"/>
        <v>-7.9012292620662793E-3</v>
      </c>
      <c r="H146" s="1">
        <v>45309</v>
      </c>
      <c r="I146">
        <v>7.8489328506907083E-3</v>
      </c>
      <c r="J146">
        <v>8.3266830020381089E-3</v>
      </c>
    </row>
    <row r="147" spans="1:10" x14ac:dyDescent="0.25">
      <c r="A147" s="3">
        <v>45309</v>
      </c>
      <c r="B147">
        <v>2.6390950000000002</v>
      </c>
      <c r="C147" s="4">
        <f t="shared" si="4"/>
        <v>7.8489328506907083E-3</v>
      </c>
      <c r="E147" s="11">
        <v>30350.53</v>
      </c>
      <c r="F147" s="4">
        <f t="shared" si="5"/>
        <v>8.3266830020381089E-3</v>
      </c>
      <c r="H147" s="1">
        <v>45310</v>
      </c>
      <c r="I147">
        <v>1.9983089734006273E-3</v>
      </c>
      <c r="J147">
        <v>-2.2073382147886579E-3</v>
      </c>
    </row>
    <row r="148" spans="1:10" x14ac:dyDescent="0.25">
      <c r="A148" s="3">
        <v>45310</v>
      </c>
      <c r="B148">
        <v>2.644374</v>
      </c>
      <c r="C148" s="4">
        <f t="shared" si="4"/>
        <v>1.9983089734006273E-3</v>
      </c>
      <c r="E148" s="11">
        <v>30283.61</v>
      </c>
      <c r="F148" s="4">
        <f t="shared" si="5"/>
        <v>-2.2073382147886579E-3</v>
      </c>
      <c r="H148" s="1">
        <v>45313</v>
      </c>
      <c r="I148">
        <v>4.5257883561678628E-3</v>
      </c>
      <c r="J148">
        <v>-3.350319584774704E-3</v>
      </c>
    </row>
    <row r="149" spans="1:10" x14ac:dyDescent="0.25">
      <c r="A149" s="3">
        <v>45313</v>
      </c>
      <c r="B149">
        <v>2.6563690000000002</v>
      </c>
      <c r="C149" s="4">
        <f t="shared" si="4"/>
        <v>4.5257883561678628E-3</v>
      </c>
      <c r="E149" s="11">
        <v>30182.32</v>
      </c>
      <c r="F149" s="4">
        <f t="shared" si="5"/>
        <v>-3.350319584774704E-3</v>
      </c>
      <c r="H149" s="1">
        <v>45314</v>
      </c>
      <c r="I149">
        <v>1.444162538121686E-3</v>
      </c>
      <c r="J149">
        <v>-3.4802684590292182E-3</v>
      </c>
    </row>
    <row r="150" spans="1:10" x14ac:dyDescent="0.25">
      <c r="A150" s="3">
        <v>45314</v>
      </c>
      <c r="B150">
        <v>2.6602079999999999</v>
      </c>
      <c r="C150" s="4">
        <f t="shared" si="4"/>
        <v>1.444162538121686E-3</v>
      </c>
      <c r="E150" s="11">
        <v>30077.46</v>
      </c>
      <c r="F150" s="4">
        <f t="shared" si="5"/>
        <v>-3.4802684590292182E-3</v>
      </c>
      <c r="H150" s="1">
        <v>45315</v>
      </c>
      <c r="I150">
        <v>2.2296680341228562E-2</v>
      </c>
      <c r="J150">
        <v>8.6365347627029472E-3</v>
      </c>
    </row>
    <row r="151" spans="1:10" x14ac:dyDescent="0.25">
      <c r="A151" s="3">
        <v>45315</v>
      </c>
      <c r="B151">
        <v>2.7201879999999998</v>
      </c>
      <c r="C151" s="4">
        <f t="shared" si="4"/>
        <v>2.2296680341228562E-2</v>
      </c>
      <c r="E151" s="11">
        <v>30338.35</v>
      </c>
      <c r="F151" s="4">
        <f t="shared" si="5"/>
        <v>8.6365347627029472E-3</v>
      </c>
      <c r="H151" s="1">
        <v>45316</v>
      </c>
      <c r="I151">
        <v>-9.3933333377000904E-3</v>
      </c>
      <c r="J151">
        <v>-5.968992607488695E-3</v>
      </c>
    </row>
    <row r="152" spans="1:10" x14ac:dyDescent="0.25">
      <c r="A152" s="3">
        <v>45316</v>
      </c>
      <c r="B152">
        <v>2.6947559999999999</v>
      </c>
      <c r="C152" s="4">
        <f t="shared" si="4"/>
        <v>-9.3933333377000904E-3</v>
      </c>
      <c r="E152" s="11">
        <v>30157.8</v>
      </c>
      <c r="F152" s="4">
        <f t="shared" si="5"/>
        <v>-5.968992607488695E-3</v>
      </c>
      <c r="H152" s="1">
        <v>45317</v>
      </c>
      <c r="I152">
        <v>1.0678010083292526E-3</v>
      </c>
      <c r="J152">
        <v>7.3188467594422187E-3</v>
      </c>
    </row>
    <row r="153" spans="1:10" x14ac:dyDescent="0.25">
      <c r="A153" s="3">
        <v>45317</v>
      </c>
      <c r="B153">
        <v>2.697635</v>
      </c>
      <c r="C153" s="4">
        <f t="shared" si="4"/>
        <v>1.0678010083292526E-3</v>
      </c>
      <c r="E153" s="11">
        <v>30379.33</v>
      </c>
      <c r="F153" s="4">
        <f t="shared" si="5"/>
        <v>7.3188467594422187E-3</v>
      </c>
      <c r="H153" s="1">
        <v>45320</v>
      </c>
      <c r="I153">
        <v>-1.0370027199877436E-2</v>
      </c>
      <c r="J153">
        <v>-4.8082234830310513E-3</v>
      </c>
    </row>
    <row r="154" spans="1:10" x14ac:dyDescent="0.25">
      <c r="A154" s="3">
        <v>45320</v>
      </c>
      <c r="B154">
        <v>2.6698050000000002</v>
      </c>
      <c r="C154" s="4">
        <f t="shared" si="4"/>
        <v>-1.0370027199877436E-2</v>
      </c>
      <c r="E154" s="11">
        <v>30233.61</v>
      </c>
      <c r="F154" s="4">
        <f t="shared" si="5"/>
        <v>-4.8082234830310513E-3</v>
      </c>
      <c r="H154" s="1">
        <v>45321</v>
      </c>
      <c r="I154">
        <v>3.3578079988533481E-2</v>
      </c>
      <c r="J154">
        <v>1.2805958014844484E-2</v>
      </c>
    </row>
    <row r="155" spans="1:10" x14ac:dyDescent="0.25">
      <c r="A155" s="3">
        <v>45321</v>
      </c>
      <c r="B155">
        <v>2.760974</v>
      </c>
      <c r="C155" s="4">
        <f t="shared" si="4"/>
        <v>3.3578079988533481E-2</v>
      </c>
      <c r="E155" s="11">
        <v>30623.27</v>
      </c>
      <c r="F155" s="4">
        <f t="shared" si="5"/>
        <v>1.2805958014844484E-2</v>
      </c>
      <c r="H155" s="1">
        <v>45322</v>
      </c>
      <c r="I155">
        <v>-4.8782780705081633E-3</v>
      </c>
      <c r="J155">
        <v>3.9424821599580778E-3</v>
      </c>
    </row>
    <row r="156" spans="1:10" x14ac:dyDescent="0.25">
      <c r="A156" s="3">
        <v>45322</v>
      </c>
      <c r="B156">
        <v>2.747538</v>
      </c>
      <c r="C156" s="4">
        <f t="shared" si="4"/>
        <v>-4.8782780705081633E-3</v>
      </c>
      <c r="E156" s="11">
        <v>30744.240000000002</v>
      </c>
      <c r="F156" s="4">
        <f t="shared" si="5"/>
        <v>3.9424821599580778E-3</v>
      </c>
      <c r="H156" s="1">
        <v>45323</v>
      </c>
      <c r="I156">
        <v>-2.1179657846269503E-2</v>
      </c>
      <c r="J156">
        <v>-1.7947910963369282E-3</v>
      </c>
    </row>
    <row r="157" spans="1:10" x14ac:dyDescent="0.25">
      <c r="A157" s="3">
        <v>45323</v>
      </c>
      <c r="B157">
        <v>2.6899579999999998</v>
      </c>
      <c r="C157" s="4">
        <f t="shared" si="4"/>
        <v>-2.1179657846269503E-2</v>
      </c>
      <c r="E157" s="11">
        <v>30689.11</v>
      </c>
      <c r="F157" s="4">
        <f t="shared" si="5"/>
        <v>-1.7947910963369282E-3</v>
      </c>
      <c r="H157" s="1">
        <v>45324</v>
      </c>
      <c r="I157">
        <v>-1.0708500890422976E-3</v>
      </c>
      <c r="J157">
        <v>9.393057449893548E-4</v>
      </c>
    </row>
    <row r="158" spans="1:10" x14ac:dyDescent="0.25">
      <c r="A158" s="3">
        <v>45324</v>
      </c>
      <c r="B158">
        <v>2.6870790000000002</v>
      </c>
      <c r="C158" s="4">
        <f t="shared" si="4"/>
        <v>-1.0708500890422976E-3</v>
      </c>
      <c r="E158" s="11">
        <v>30717.95</v>
      </c>
      <c r="F158" s="4">
        <f t="shared" si="5"/>
        <v>9.393057449893548E-4</v>
      </c>
      <c r="H158" s="1">
        <v>45327</v>
      </c>
      <c r="I158">
        <v>2.3123272305237971E-2</v>
      </c>
      <c r="J158">
        <v>7.6159661815783236E-3</v>
      </c>
    </row>
    <row r="159" spans="1:10" x14ac:dyDescent="0.25">
      <c r="A159" s="3">
        <v>45327</v>
      </c>
      <c r="B159">
        <v>2.7499370000000001</v>
      </c>
      <c r="C159" s="4">
        <f t="shared" si="4"/>
        <v>2.3123272305237971E-2</v>
      </c>
      <c r="E159" s="11">
        <v>30952.79</v>
      </c>
      <c r="F159" s="4">
        <f t="shared" si="5"/>
        <v>7.6159661815783236E-3</v>
      </c>
      <c r="H159" s="1">
        <v>45328</v>
      </c>
      <c r="I159">
        <v>1.2657303650169082E-2</v>
      </c>
      <c r="J159">
        <v>5.2831189456807428E-3</v>
      </c>
    </row>
    <row r="160" spans="1:10" x14ac:dyDescent="0.25">
      <c r="A160" s="3">
        <v>45328</v>
      </c>
      <c r="B160">
        <v>2.7849650000000001</v>
      </c>
      <c r="C160" s="4">
        <f t="shared" si="4"/>
        <v>1.2657303650169082E-2</v>
      </c>
      <c r="E160" s="11">
        <v>31116.75</v>
      </c>
      <c r="F160" s="4">
        <f t="shared" si="5"/>
        <v>5.2831189456807428E-3</v>
      </c>
      <c r="H160" s="1">
        <v>45329</v>
      </c>
      <c r="I160">
        <v>-2.1595883306205554E-2</v>
      </c>
      <c r="J160">
        <v>-4.5329026541183499E-3</v>
      </c>
    </row>
    <row r="161" spans="1:10" x14ac:dyDescent="0.25">
      <c r="A161" s="3">
        <v>45329</v>
      </c>
      <c r="B161">
        <v>2.7254659999999999</v>
      </c>
      <c r="C161" s="4">
        <f t="shared" si="4"/>
        <v>-2.1595883306205554E-2</v>
      </c>
      <c r="E161" s="11">
        <v>30976.02</v>
      </c>
      <c r="F161" s="4">
        <f t="shared" si="5"/>
        <v>-4.5329026541183499E-3</v>
      </c>
      <c r="H161" s="1">
        <v>45330</v>
      </c>
      <c r="I161">
        <v>-8.1317719368315094E-3</v>
      </c>
      <c r="J161">
        <v>2.8410644032571646E-3</v>
      </c>
    </row>
    <row r="162" spans="1:10" x14ac:dyDescent="0.25">
      <c r="A162" s="3">
        <v>45330</v>
      </c>
      <c r="B162">
        <v>2.7033930000000002</v>
      </c>
      <c r="C162" s="4">
        <f t="shared" si="4"/>
        <v>-8.1317719368315094E-3</v>
      </c>
      <c r="E162" s="11">
        <v>31064.15</v>
      </c>
      <c r="F162" s="4">
        <f t="shared" si="5"/>
        <v>2.8410644032571646E-3</v>
      </c>
      <c r="H162" s="1">
        <v>45331</v>
      </c>
      <c r="I162">
        <v>-1.124486117402441E-2</v>
      </c>
      <c r="J162">
        <v>2.9543476902602526E-3</v>
      </c>
    </row>
    <row r="163" spans="1:10" x14ac:dyDescent="0.25">
      <c r="A163" s="3">
        <v>45331</v>
      </c>
      <c r="B163">
        <v>2.6731639999999999</v>
      </c>
      <c r="C163" s="4">
        <f t="shared" si="4"/>
        <v>-1.124486117402441E-2</v>
      </c>
      <c r="E163" s="11">
        <v>31156.06</v>
      </c>
      <c r="F163" s="4">
        <f t="shared" si="5"/>
        <v>2.9543476902602526E-3</v>
      </c>
      <c r="H163" s="1">
        <v>45334</v>
      </c>
      <c r="I163">
        <v>1.3549673700788578E-2</v>
      </c>
      <c r="J163">
        <v>9.6041818661733551E-3</v>
      </c>
    </row>
    <row r="164" spans="1:10" x14ac:dyDescent="0.25">
      <c r="A164" s="3">
        <v>45334</v>
      </c>
      <c r="B164">
        <v>2.7096309999999999</v>
      </c>
      <c r="C164" s="4">
        <f t="shared" si="4"/>
        <v>1.3549673700788578E-2</v>
      </c>
      <c r="E164" s="11">
        <v>31456.73</v>
      </c>
      <c r="F164" s="4">
        <f t="shared" si="5"/>
        <v>9.6041818661733551E-3</v>
      </c>
      <c r="H164" s="1">
        <v>45335</v>
      </c>
      <c r="I164">
        <v>-6.2171785544204742E-3</v>
      </c>
      <c r="J164">
        <v>-1.0307020847538841E-2</v>
      </c>
    </row>
    <row r="165" spans="1:10" x14ac:dyDescent="0.25">
      <c r="A165" s="3">
        <v>45335</v>
      </c>
      <c r="B165">
        <v>2.6928369999999999</v>
      </c>
      <c r="C165" s="4">
        <f t="shared" si="4"/>
        <v>-6.2171785544204742E-3</v>
      </c>
      <c r="E165" s="11">
        <v>31134.17</v>
      </c>
      <c r="F165" s="4">
        <f t="shared" si="5"/>
        <v>-1.0307020847538841E-2</v>
      </c>
      <c r="H165" s="1">
        <v>45336</v>
      </c>
      <c r="I165">
        <v>3.3799302621095998E-3</v>
      </c>
      <c r="J165">
        <v>6.250385561730327E-3</v>
      </c>
    </row>
    <row r="166" spans="1:10" x14ac:dyDescent="0.25">
      <c r="A166" s="3">
        <v>45336</v>
      </c>
      <c r="B166">
        <v>2.7019540000000002</v>
      </c>
      <c r="C166" s="4">
        <f t="shared" si="4"/>
        <v>3.3799302621095998E-3</v>
      </c>
      <c r="E166" s="11">
        <v>31329.38</v>
      </c>
      <c r="F166" s="4">
        <f t="shared" si="5"/>
        <v>6.250385561730327E-3</v>
      </c>
      <c r="H166" s="1">
        <v>45337</v>
      </c>
      <c r="I166">
        <v>4.6067716262939715E-3</v>
      </c>
      <c r="J166">
        <v>1.1584955749088053E-2</v>
      </c>
    </row>
    <row r="167" spans="1:10" x14ac:dyDescent="0.25">
      <c r="A167" s="3">
        <v>45337</v>
      </c>
      <c r="B167">
        <v>2.7144300000000001</v>
      </c>
      <c r="C167" s="4">
        <f t="shared" si="4"/>
        <v>4.6067716262939715E-3</v>
      </c>
      <c r="E167" s="11">
        <v>31694.44</v>
      </c>
      <c r="F167" s="4">
        <f t="shared" si="5"/>
        <v>1.1584955749088053E-2</v>
      </c>
      <c r="H167" s="1">
        <v>45338</v>
      </c>
      <c r="I167">
        <v>-1.2382268215119119E-3</v>
      </c>
      <c r="J167">
        <v>1.1966546185152782E-3</v>
      </c>
    </row>
    <row r="168" spans="1:10" x14ac:dyDescent="0.25">
      <c r="A168" s="3">
        <v>45338</v>
      </c>
      <c r="B168">
        <v>2.711071</v>
      </c>
      <c r="C168" s="4">
        <f t="shared" si="4"/>
        <v>-1.2382268215119119E-3</v>
      </c>
      <c r="E168" s="11">
        <v>31732.39</v>
      </c>
      <c r="F168" s="4">
        <f t="shared" si="5"/>
        <v>1.1966546185152782E-3</v>
      </c>
      <c r="H168" s="1">
        <v>45341</v>
      </c>
      <c r="I168">
        <v>4.943367506012551E-3</v>
      </c>
      <c r="J168">
        <v>-1.7770509675490386E-3</v>
      </c>
    </row>
    <row r="169" spans="1:10" x14ac:dyDescent="0.25">
      <c r="A169" s="3">
        <v>45341</v>
      </c>
      <c r="B169">
        <v>2.7245059999999999</v>
      </c>
      <c r="C169" s="4">
        <f t="shared" si="4"/>
        <v>4.943367506012551E-3</v>
      </c>
      <c r="E169" s="11">
        <v>31676.05</v>
      </c>
      <c r="F169" s="4">
        <f t="shared" si="5"/>
        <v>-1.7770509675490386E-3</v>
      </c>
      <c r="H169" s="1">
        <v>45342</v>
      </c>
      <c r="I169">
        <v>3.6914632781344541E-3</v>
      </c>
      <c r="J169">
        <v>8.0249266150732225E-4</v>
      </c>
    </row>
    <row r="170" spans="1:10" x14ac:dyDescent="0.25">
      <c r="A170" s="3">
        <v>45342</v>
      </c>
      <c r="B170">
        <v>2.7345820000000001</v>
      </c>
      <c r="C170" s="4">
        <f t="shared" si="4"/>
        <v>3.6914632781344541E-3</v>
      </c>
      <c r="E170" s="11">
        <v>31701.48</v>
      </c>
      <c r="F170" s="4">
        <f t="shared" si="5"/>
        <v>8.0249266150732225E-4</v>
      </c>
      <c r="H170" s="1">
        <v>45343</v>
      </c>
      <c r="I170">
        <v>1.2554962012110938E-2</v>
      </c>
      <c r="J170">
        <v>9.9473700600099593E-3</v>
      </c>
    </row>
    <row r="171" spans="1:10" x14ac:dyDescent="0.25">
      <c r="A171" s="3">
        <v>45343</v>
      </c>
      <c r="B171">
        <v>2.7691309999999998</v>
      </c>
      <c r="C171" s="4">
        <f t="shared" si="4"/>
        <v>1.2554962012110938E-2</v>
      </c>
      <c r="E171" s="11">
        <v>32018.400000000001</v>
      </c>
      <c r="F171" s="4">
        <f t="shared" si="5"/>
        <v>9.9473700600099593E-3</v>
      </c>
      <c r="H171" s="1">
        <v>45344</v>
      </c>
      <c r="I171">
        <v>3.8047788679869965E-3</v>
      </c>
      <c r="J171">
        <v>1.0496773176758291E-2</v>
      </c>
    </row>
    <row r="172" spans="1:10" x14ac:dyDescent="0.25">
      <c r="A172" s="3">
        <v>45344</v>
      </c>
      <c r="B172">
        <v>2.779687</v>
      </c>
      <c r="C172" s="4">
        <f t="shared" si="4"/>
        <v>3.8047788679869965E-3</v>
      </c>
      <c r="E172" s="11">
        <v>32356.26</v>
      </c>
      <c r="F172" s="4">
        <f t="shared" si="5"/>
        <v>1.0496773176758291E-2</v>
      </c>
      <c r="H172" s="1">
        <v>45345</v>
      </c>
      <c r="I172">
        <v>1.456626994552266E-2</v>
      </c>
      <c r="J172">
        <v>1.0595701336685961E-2</v>
      </c>
    </row>
    <row r="173" spans="1:10" x14ac:dyDescent="0.25">
      <c r="A173" s="3">
        <v>45345</v>
      </c>
      <c r="B173">
        <v>2.8204729999999998</v>
      </c>
      <c r="C173" s="4">
        <f t="shared" si="4"/>
        <v>1.456626994552266E-2</v>
      </c>
      <c r="E173" s="11">
        <v>32700.92</v>
      </c>
      <c r="F173" s="4">
        <f t="shared" si="5"/>
        <v>1.0595701336685961E-2</v>
      </c>
      <c r="H173" s="1">
        <v>45348</v>
      </c>
      <c r="I173">
        <v>5.2600795878504723E-3</v>
      </c>
      <c r="J173">
        <v>-4.3859336340192024E-3</v>
      </c>
    </row>
    <row r="174" spans="1:10" x14ac:dyDescent="0.25">
      <c r="A174" s="3">
        <v>45348</v>
      </c>
      <c r="B174">
        <v>2.8353480000000002</v>
      </c>
      <c r="C174" s="4">
        <f t="shared" si="4"/>
        <v>5.2600795878504723E-3</v>
      </c>
      <c r="E174" s="11">
        <v>32557.81</v>
      </c>
      <c r="F174" s="4">
        <f t="shared" si="5"/>
        <v>-4.3859336340192024E-3</v>
      </c>
      <c r="H174" s="1">
        <v>45349</v>
      </c>
      <c r="I174">
        <v>-6.7704200511100145E-4</v>
      </c>
      <c r="J174">
        <v>4.5547219787285603E-3</v>
      </c>
    </row>
    <row r="175" spans="1:10" x14ac:dyDescent="0.25">
      <c r="A175" s="3">
        <v>45349</v>
      </c>
      <c r="B175">
        <v>2.8334290000000002</v>
      </c>
      <c r="C175" s="4">
        <f t="shared" si="4"/>
        <v>-6.7704200511100145E-4</v>
      </c>
      <c r="E175" s="11">
        <v>32706.44</v>
      </c>
      <c r="F175" s="4">
        <f t="shared" si="5"/>
        <v>4.5547219787285603E-3</v>
      </c>
      <c r="H175" s="1">
        <v>45350</v>
      </c>
      <c r="I175">
        <v>-8.4703592820928818E-4</v>
      </c>
      <c r="J175">
        <v>-2.7089434915062507E-3</v>
      </c>
    </row>
    <row r="176" spans="1:10" x14ac:dyDescent="0.25">
      <c r="A176" s="3">
        <v>45350</v>
      </c>
      <c r="B176">
        <v>2.8310300000000002</v>
      </c>
      <c r="C176" s="4">
        <f t="shared" si="4"/>
        <v>-8.4703592820928818E-4</v>
      </c>
      <c r="E176" s="11">
        <v>32617.96</v>
      </c>
      <c r="F176" s="4">
        <f t="shared" si="5"/>
        <v>-2.7089434915062507E-3</v>
      </c>
      <c r="H176" s="1">
        <v>45351</v>
      </c>
      <c r="I176">
        <v>-4.076428034762704E-3</v>
      </c>
      <c r="J176">
        <v>-1.1356021030536048E-3</v>
      </c>
    </row>
    <row r="177" spans="1:10" x14ac:dyDescent="0.25">
      <c r="A177" s="3">
        <v>45351</v>
      </c>
      <c r="B177">
        <v>2.8195130000000002</v>
      </c>
      <c r="C177" s="4">
        <f t="shared" si="4"/>
        <v>-4.076428034762704E-3</v>
      </c>
      <c r="E177" s="11">
        <v>32580.94</v>
      </c>
      <c r="F177" s="4">
        <f t="shared" si="5"/>
        <v>-1.1356021030536048E-3</v>
      </c>
      <c r="H177" s="1">
        <v>45352</v>
      </c>
      <c r="I177">
        <v>2.2382394846768908E-2</v>
      </c>
      <c r="J177">
        <v>1.0786909432643725E-2</v>
      </c>
    </row>
    <row r="178" spans="1:10" x14ac:dyDescent="0.25">
      <c r="A178" s="3">
        <v>45352</v>
      </c>
      <c r="B178">
        <v>2.8833319999999998</v>
      </c>
      <c r="C178" s="4">
        <f t="shared" si="4"/>
        <v>2.2382394846768908E-2</v>
      </c>
      <c r="E178" s="11">
        <v>32934.29</v>
      </c>
      <c r="F178" s="4">
        <f t="shared" si="5"/>
        <v>1.0786909432643725E-2</v>
      </c>
      <c r="H178" s="1">
        <v>45355</v>
      </c>
      <c r="I178">
        <v>-1.49904277122561E-3</v>
      </c>
      <c r="J178">
        <v>-6.6670081105287373E-4</v>
      </c>
    </row>
    <row r="179" spans="1:10" x14ac:dyDescent="0.25">
      <c r="A179" s="3">
        <v>45355</v>
      </c>
      <c r="B179">
        <v>2.879013</v>
      </c>
      <c r="C179" s="4">
        <f t="shared" si="4"/>
        <v>-1.49904277122561E-3</v>
      </c>
      <c r="E179" s="11">
        <v>32912.339999999997</v>
      </c>
      <c r="F179" s="4">
        <f t="shared" si="5"/>
        <v>-6.6670081105287373E-4</v>
      </c>
      <c r="H179" s="1">
        <v>45356</v>
      </c>
      <c r="I179">
        <v>1.9965980125513441E-2</v>
      </c>
      <c r="J179">
        <v>7.0792093824100849E-3</v>
      </c>
    </row>
    <row r="180" spans="1:10" x14ac:dyDescent="0.25">
      <c r="A180" s="3">
        <v>45356</v>
      </c>
      <c r="B180">
        <v>2.9370729999999998</v>
      </c>
      <c r="C180" s="4">
        <f t="shared" si="4"/>
        <v>1.9965980125513441E-2</v>
      </c>
      <c r="E180" s="11">
        <v>33146.160000000003</v>
      </c>
      <c r="F180" s="4">
        <f t="shared" si="5"/>
        <v>7.0792093824100849E-3</v>
      </c>
      <c r="H180" s="1">
        <v>45357</v>
      </c>
      <c r="I180">
        <v>1.3791078725894459E-2</v>
      </c>
      <c r="J180">
        <v>6.5458059616437022E-3</v>
      </c>
    </row>
    <row r="181" spans="1:10" x14ac:dyDescent="0.25">
      <c r="A181" s="3">
        <v>45357</v>
      </c>
      <c r="B181">
        <v>2.977859</v>
      </c>
      <c r="C181" s="4">
        <f t="shared" si="4"/>
        <v>1.3791078725894459E-2</v>
      </c>
      <c r="E181" s="11">
        <v>33363.839999999997</v>
      </c>
      <c r="F181" s="4">
        <f t="shared" si="5"/>
        <v>6.5458059616437022E-3</v>
      </c>
      <c r="H181" s="1">
        <v>45358</v>
      </c>
      <c r="I181">
        <v>-5.169729256699473E-3</v>
      </c>
      <c r="J181">
        <v>1.6423463003991793E-3</v>
      </c>
    </row>
    <row r="182" spans="1:10" x14ac:dyDescent="0.25">
      <c r="A182" s="3">
        <v>45358</v>
      </c>
      <c r="B182">
        <v>2.962504</v>
      </c>
      <c r="C182" s="4">
        <f t="shared" si="4"/>
        <v>-5.169729256699473E-3</v>
      </c>
      <c r="E182" s="11">
        <v>33418.68</v>
      </c>
      <c r="F182" s="4">
        <f t="shared" si="5"/>
        <v>1.6423463003991793E-3</v>
      </c>
      <c r="H182" s="1">
        <v>45359</v>
      </c>
      <c r="I182">
        <v>5.0085266310313506E-3</v>
      </c>
      <c r="J182">
        <v>-4.4535911405697609E-4</v>
      </c>
    </row>
    <row r="183" spans="1:10" x14ac:dyDescent="0.25">
      <c r="A183" s="3">
        <v>45359</v>
      </c>
      <c r="B183">
        <v>2.977379</v>
      </c>
      <c r="C183" s="4">
        <f t="shared" si="4"/>
        <v>5.0085266310313506E-3</v>
      </c>
      <c r="E183" s="11">
        <v>33403.800000000003</v>
      </c>
      <c r="F183" s="4">
        <f t="shared" si="5"/>
        <v>-4.4535911405697609E-4</v>
      </c>
      <c r="H183" s="1">
        <v>45362</v>
      </c>
      <c r="I183">
        <v>-1.0204781622558138E-2</v>
      </c>
      <c r="J183">
        <v>-2.6598187982211242E-3</v>
      </c>
    </row>
    <row r="184" spans="1:10" x14ac:dyDescent="0.25">
      <c r="A184" s="3">
        <v>45362</v>
      </c>
      <c r="B184">
        <v>2.9471500000000002</v>
      </c>
      <c r="C184" s="4">
        <f t="shared" si="4"/>
        <v>-1.0204781622558138E-2</v>
      </c>
      <c r="E184" s="11">
        <v>33315.07</v>
      </c>
      <c r="F184" s="4">
        <f t="shared" si="5"/>
        <v>-2.6598187982211242E-3</v>
      </c>
      <c r="H184" s="1">
        <v>45363</v>
      </c>
      <c r="I184">
        <v>2.2856083038675774E-2</v>
      </c>
      <c r="J184">
        <v>1.3063010322330386E-2</v>
      </c>
    </row>
    <row r="185" spans="1:10" x14ac:dyDescent="0.25">
      <c r="A185" s="3">
        <v>45363</v>
      </c>
      <c r="B185">
        <v>3.0152860000000001</v>
      </c>
      <c r="C185" s="4">
        <f t="shared" si="4"/>
        <v>2.2856083038675774E-2</v>
      </c>
      <c r="E185" s="11">
        <v>33753.120000000003</v>
      </c>
      <c r="F185" s="4">
        <f t="shared" si="5"/>
        <v>1.3063010322330386E-2</v>
      </c>
      <c r="H185" s="1">
        <v>45364</v>
      </c>
      <c r="I185">
        <v>1.2964769755905802E-2</v>
      </c>
      <c r="J185">
        <v>3.9122709981176482E-3</v>
      </c>
    </row>
    <row r="186" spans="1:10" x14ac:dyDescent="0.25">
      <c r="A186" s="3">
        <v>45364</v>
      </c>
      <c r="B186">
        <v>3.0546329999999999</v>
      </c>
      <c r="C186" s="4">
        <f t="shared" si="4"/>
        <v>1.2964769755905802E-2</v>
      </c>
      <c r="E186" s="11">
        <v>33885.43</v>
      </c>
      <c r="F186" s="4">
        <f t="shared" si="5"/>
        <v>3.9122709981176482E-3</v>
      </c>
      <c r="H186" s="1">
        <v>45365</v>
      </c>
      <c r="I186">
        <v>-3.7771353995564479E-3</v>
      </c>
      <c r="J186">
        <v>-2.9332853515259419E-3</v>
      </c>
    </row>
    <row r="187" spans="1:10" x14ac:dyDescent="0.25">
      <c r="A187" s="3">
        <v>45365</v>
      </c>
      <c r="B187">
        <v>3.0431170000000001</v>
      </c>
      <c r="C187" s="4">
        <f t="shared" si="4"/>
        <v>-3.7771353995564479E-3</v>
      </c>
      <c r="E187" s="11">
        <v>33786.18</v>
      </c>
      <c r="F187" s="4">
        <f t="shared" si="5"/>
        <v>-2.9332853515259419E-3</v>
      </c>
      <c r="H187" s="1">
        <v>45366</v>
      </c>
      <c r="I187">
        <v>1.7660713836517655E-2</v>
      </c>
      <c r="J187">
        <v>4.5433005816262161E-3</v>
      </c>
    </row>
    <row r="188" spans="1:10" x14ac:dyDescent="0.25">
      <c r="A188" s="3">
        <v>45366</v>
      </c>
      <c r="B188">
        <v>3.0973380000000001</v>
      </c>
      <c r="C188" s="4">
        <f t="shared" si="4"/>
        <v>1.7660713836517655E-2</v>
      </c>
      <c r="E188" s="11">
        <v>33940.03</v>
      </c>
      <c r="F188" s="4">
        <f t="shared" si="5"/>
        <v>4.5433005816262161E-3</v>
      </c>
      <c r="H188" s="1">
        <v>45369</v>
      </c>
      <c r="I188">
        <v>4.6480731668846709E-4</v>
      </c>
      <c r="J188">
        <v>2.7400896777033819E-5</v>
      </c>
    </row>
    <row r="189" spans="1:10" x14ac:dyDescent="0.25">
      <c r="A189" s="3">
        <v>45369</v>
      </c>
      <c r="B189">
        <v>3.0987779999999998</v>
      </c>
      <c r="C189" s="4">
        <f t="shared" si="4"/>
        <v>4.6480731668846709E-4</v>
      </c>
      <c r="E189" s="11">
        <v>33940.959999999999</v>
      </c>
      <c r="F189" s="4">
        <f t="shared" si="5"/>
        <v>2.7400896777033819E-5</v>
      </c>
      <c r="H189" s="1">
        <v>45370</v>
      </c>
      <c r="I189">
        <v>1.4450501827995734E-2</v>
      </c>
      <c r="J189">
        <v>9.4248309053386724E-3</v>
      </c>
    </row>
    <row r="190" spans="1:10" x14ac:dyDescent="0.25">
      <c r="A190" s="3">
        <v>45370</v>
      </c>
      <c r="B190">
        <v>3.1438820000000001</v>
      </c>
      <c r="C190" s="4">
        <f t="shared" si="4"/>
        <v>1.4450501827995734E-2</v>
      </c>
      <c r="E190" s="11">
        <v>34262.36</v>
      </c>
      <c r="F190" s="4">
        <f t="shared" si="5"/>
        <v>9.4248309053386724E-3</v>
      </c>
      <c r="H190" s="1">
        <v>45371</v>
      </c>
      <c r="I190">
        <v>-1.5273044395512766E-3</v>
      </c>
      <c r="J190">
        <v>9.0233269172161938E-4</v>
      </c>
    </row>
    <row r="191" spans="1:10" x14ac:dyDescent="0.25">
      <c r="A191" s="3">
        <v>45371</v>
      </c>
      <c r="B191">
        <v>3.139084</v>
      </c>
      <c r="C191" s="4">
        <f t="shared" si="4"/>
        <v>-1.5273044395512766E-3</v>
      </c>
      <c r="E191" s="11">
        <v>34293.29</v>
      </c>
      <c r="F191" s="4">
        <f t="shared" si="5"/>
        <v>9.0233269172161938E-4</v>
      </c>
      <c r="H191" s="1">
        <v>45372</v>
      </c>
      <c r="I191">
        <v>6.7033298113479915E-3</v>
      </c>
      <c r="J191">
        <v>1.0101829389107836E-3</v>
      </c>
    </row>
    <row r="192" spans="1:10" x14ac:dyDescent="0.25">
      <c r="A192" s="3">
        <v>45372</v>
      </c>
      <c r="B192">
        <v>3.1601970000000001</v>
      </c>
      <c r="C192" s="4">
        <f t="shared" si="4"/>
        <v>6.7033298113479915E-3</v>
      </c>
      <c r="E192" s="11">
        <v>34327.949999999997</v>
      </c>
      <c r="F192" s="4">
        <f t="shared" si="5"/>
        <v>1.0101829389107836E-3</v>
      </c>
      <c r="H192" s="1">
        <v>45373</v>
      </c>
      <c r="I192">
        <v>6.0705632857225818E-4</v>
      </c>
      <c r="J192">
        <v>4.5608401124011517E-4</v>
      </c>
    </row>
    <row r="193" spans="1:10" x14ac:dyDescent="0.25">
      <c r="A193" s="3">
        <v>45373</v>
      </c>
      <c r="B193">
        <v>3.1621160000000001</v>
      </c>
      <c r="C193" s="4">
        <f t="shared" si="4"/>
        <v>6.0705632857225818E-4</v>
      </c>
      <c r="E193" s="11">
        <v>34343.61</v>
      </c>
      <c r="F193" s="4">
        <f t="shared" si="5"/>
        <v>4.5608401124011517E-4</v>
      </c>
      <c r="H193" s="1">
        <v>45376</v>
      </c>
      <c r="I193">
        <v>8.0102317174985064E-3</v>
      </c>
      <c r="J193">
        <v>8.5760760541540339E-3</v>
      </c>
    </row>
    <row r="194" spans="1:10" x14ac:dyDescent="0.25">
      <c r="A194" s="3">
        <v>45376</v>
      </c>
      <c r="B194">
        <v>3.1875469999999999</v>
      </c>
      <c r="C194" s="4">
        <f t="shared" si="4"/>
        <v>8.0102317174985064E-3</v>
      </c>
      <c r="E194" s="11">
        <v>34639.410000000003</v>
      </c>
      <c r="F194" s="4">
        <f t="shared" si="5"/>
        <v>8.5760760541540339E-3</v>
      </c>
      <c r="H194" s="1">
        <v>45377</v>
      </c>
      <c r="I194">
        <v>7.1996392344207483E-3</v>
      </c>
      <c r="J194">
        <v>1.4066554188111099E-3</v>
      </c>
    </row>
    <row r="195" spans="1:10" x14ac:dyDescent="0.25">
      <c r="A195" s="3">
        <v>45377</v>
      </c>
      <c r="B195">
        <v>3.2105790000000001</v>
      </c>
      <c r="C195" s="4">
        <f t="shared" si="4"/>
        <v>7.1996392344207483E-3</v>
      </c>
      <c r="E195" s="11">
        <v>34688.17</v>
      </c>
      <c r="F195" s="4">
        <f t="shared" si="5"/>
        <v>1.4066554188111099E-3</v>
      </c>
      <c r="H195" s="1">
        <v>45378</v>
      </c>
      <c r="I195">
        <v>7.472494563531062E-4</v>
      </c>
      <c r="J195">
        <v>2.0596754250997878E-3</v>
      </c>
    </row>
    <row r="196" spans="1:10" x14ac:dyDescent="0.25">
      <c r="A196" s="3">
        <v>45378</v>
      </c>
      <c r="B196">
        <v>3.2129789999999998</v>
      </c>
      <c r="C196" s="4">
        <f t="shared" si="4"/>
        <v>7.472494563531062E-4</v>
      </c>
      <c r="E196" s="11">
        <v>34759.69</v>
      </c>
      <c r="F196" s="4">
        <f t="shared" si="5"/>
        <v>2.0596754250997878E-3</v>
      </c>
      <c r="H196" s="1">
        <v>45379</v>
      </c>
      <c r="I196">
        <v>4.4702593076894051E-3</v>
      </c>
      <c r="J196">
        <v>-2.6873815800465995E-4</v>
      </c>
    </row>
    <row r="197" spans="1:10" x14ac:dyDescent="0.25">
      <c r="A197" s="3">
        <v>45379</v>
      </c>
      <c r="B197">
        <v>3.2273740000000002</v>
      </c>
      <c r="C197" s="4">
        <f t="shared" ref="C197:C257" si="6">LN(B197/B196)</f>
        <v>4.4702593076894051E-3</v>
      </c>
      <c r="E197" s="11">
        <v>34750.35</v>
      </c>
      <c r="F197" s="4">
        <f t="shared" ref="F197:F257" si="7">LN(E197/E196)</f>
        <v>-2.6873815800465995E-4</v>
      </c>
      <c r="H197" s="1">
        <v>45384</v>
      </c>
      <c r="I197">
        <v>-4.6196645350959293E-3</v>
      </c>
      <c r="J197">
        <v>-1.2308991615440999E-2</v>
      </c>
    </row>
    <row r="198" spans="1:10" x14ac:dyDescent="0.25">
      <c r="A198" s="3">
        <v>45384</v>
      </c>
      <c r="B198">
        <v>3.2124990000000002</v>
      </c>
      <c r="C198" s="4">
        <f t="shared" si="6"/>
        <v>-4.6196645350959293E-3</v>
      </c>
      <c r="E198" s="11">
        <v>34325.230000000003</v>
      </c>
      <c r="F198" s="4">
        <f t="shared" si="7"/>
        <v>-1.2308991615440999E-2</v>
      </c>
      <c r="H198" s="1">
        <v>45385</v>
      </c>
      <c r="I198">
        <v>1.6443674733742572E-2</v>
      </c>
      <c r="J198">
        <v>4.524025208647379E-3</v>
      </c>
    </row>
    <row r="199" spans="1:10" x14ac:dyDescent="0.25">
      <c r="A199" s="3">
        <v>45385</v>
      </c>
      <c r="B199">
        <v>3.2657609999999999</v>
      </c>
      <c r="C199" s="4">
        <f t="shared" si="6"/>
        <v>1.6443674733742572E-2</v>
      </c>
      <c r="E199" s="11">
        <v>34480.870000000003</v>
      </c>
      <c r="F199" s="4">
        <f t="shared" si="7"/>
        <v>4.524025208647379E-3</v>
      </c>
      <c r="H199" s="1">
        <v>45386</v>
      </c>
      <c r="I199">
        <v>-5.3037720232150757E-3</v>
      </c>
      <c r="J199">
        <v>-7.6274257365621352E-4</v>
      </c>
    </row>
    <row r="200" spans="1:10" x14ac:dyDescent="0.25">
      <c r="A200" s="3">
        <v>45386</v>
      </c>
      <c r="B200">
        <v>3.2484860000000002</v>
      </c>
      <c r="C200" s="4">
        <f t="shared" si="6"/>
        <v>-5.3037720232150757E-3</v>
      </c>
      <c r="E200" s="11">
        <v>34454.58</v>
      </c>
      <c r="F200" s="4">
        <f t="shared" si="7"/>
        <v>-7.6274257365621352E-4</v>
      </c>
      <c r="H200" s="1">
        <v>45387</v>
      </c>
      <c r="I200">
        <v>-1.6681769210008784E-2</v>
      </c>
      <c r="J200">
        <v>-1.2961461494994289E-2</v>
      </c>
    </row>
    <row r="201" spans="1:10" x14ac:dyDescent="0.25">
      <c r="A201" s="3">
        <v>45387</v>
      </c>
      <c r="B201">
        <v>3.1947450000000002</v>
      </c>
      <c r="C201" s="4">
        <f t="shared" si="6"/>
        <v>-1.6681769210008784E-2</v>
      </c>
      <c r="E201" s="11">
        <v>34010.879999999997</v>
      </c>
      <c r="F201" s="4">
        <f t="shared" si="7"/>
        <v>-1.2961461494994289E-2</v>
      </c>
      <c r="H201" s="1">
        <v>45390</v>
      </c>
      <c r="I201">
        <v>8.0777930771619589E-3</v>
      </c>
      <c r="J201">
        <v>8.9300786459373983E-3</v>
      </c>
    </row>
    <row r="202" spans="1:10" x14ac:dyDescent="0.25">
      <c r="A202" s="3">
        <v>45390</v>
      </c>
      <c r="B202">
        <v>3.220656</v>
      </c>
      <c r="C202" s="4">
        <f t="shared" si="6"/>
        <v>8.0777930771619589E-3</v>
      </c>
      <c r="E202" s="11">
        <v>34315.96</v>
      </c>
      <c r="F202" s="4">
        <f t="shared" si="7"/>
        <v>8.9300786459373983E-3</v>
      </c>
      <c r="H202" s="1">
        <v>45391</v>
      </c>
      <c r="I202">
        <v>-1.3348416021468435E-2</v>
      </c>
      <c r="J202">
        <v>-1.0830982390143047E-2</v>
      </c>
    </row>
    <row r="203" spans="1:10" x14ac:dyDescent="0.25">
      <c r="A203" s="3">
        <v>45391</v>
      </c>
      <c r="B203">
        <v>3.1779510000000002</v>
      </c>
      <c r="C203" s="4">
        <f t="shared" si="6"/>
        <v>-1.3348416021468435E-2</v>
      </c>
      <c r="E203" s="11">
        <v>33946.29</v>
      </c>
      <c r="F203" s="4">
        <f t="shared" si="7"/>
        <v>-1.0830982390143047E-2</v>
      </c>
      <c r="H203" s="1">
        <v>45392</v>
      </c>
      <c r="I203">
        <v>1.1558981409790035E-2</v>
      </c>
      <c r="J203">
        <v>2.7458643980059921E-3</v>
      </c>
    </row>
    <row r="204" spans="1:10" x14ac:dyDescent="0.25">
      <c r="A204" s="3">
        <v>45392</v>
      </c>
      <c r="B204">
        <v>3.2148979999999998</v>
      </c>
      <c r="C204" s="4">
        <f t="shared" si="6"/>
        <v>1.1558981409790035E-2</v>
      </c>
      <c r="E204" s="11">
        <v>34039.629999999997</v>
      </c>
      <c r="F204" s="4">
        <f t="shared" si="7"/>
        <v>2.7458643980059921E-3</v>
      </c>
      <c r="H204" s="1">
        <v>45393</v>
      </c>
      <c r="I204">
        <v>-2.0507470311099122E-2</v>
      </c>
      <c r="J204">
        <v>-9.6140324004480894E-3</v>
      </c>
    </row>
    <row r="205" spans="1:10" x14ac:dyDescent="0.25">
      <c r="A205" s="3">
        <v>45393</v>
      </c>
      <c r="B205">
        <v>3.1496400000000002</v>
      </c>
      <c r="C205" s="4">
        <f t="shared" si="6"/>
        <v>-2.0507470311099122E-2</v>
      </c>
      <c r="E205" s="11">
        <v>33713.94</v>
      </c>
      <c r="F205" s="4">
        <f t="shared" si="7"/>
        <v>-9.6140324004480894E-3</v>
      </c>
      <c r="H205" s="1">
        <v>45394</v>
      </c>
      <c r="I205">
        <v>2.434772450682686E-3</v>
      </c>
      <c r="J205">
        <v>1.488187032759173E-3</v>
      </c>
    </row>
    <row r="206" spans="1:10" x14ac:dyDescent="0.25">
      <c r="A206" s="3">
        <v>45394</v>
      </c>
      <c r="B206">
        <v>3.1573180000000001</v>
      </c>
      <c r="C206" s="4">
        <f t="shared" si="6"/>
        <v>2.434772450682686E-3</v>
      </c>
      <c r="E206" s="11">
        <v>33764.15</v>
      </c>
      <c r="F206" s="4">
        <f t="shared" si="7"/>
        <v>1.488187032759173E-3</v>
      </c>
      <c r="H206" s="1">
        <v>45397</v>
      </c>
      <c r="I206">
        <v>1.10331366602876E-2</v>
      </c>
      <c r="J206">
        <v>5.6153250923281226E-3</v>
      </c>
    </row>
    <row r="207" spans="1:10" x14ac:dyDescent="0.25">
      <c r="A207" s="3">
        <v>45397</v>
      </c>
      <c r="B207">
        <v>3.1923460000000001</v>
      </c>
      <c r="C207" s="4">
        <f t="shared" si="6"/>
        <v>1.10331366602876E-2</v>
      </c>
      <c r="E207" s="11">
        <v>33954.28</v>
      </c>
      <c r="F207" s="4">
        <f t="shared" si="7"/>
        <v>5.6153250923281226E-3</v>
      </c>
      <c r="H207" s="1">
        <v>45398</v>
      </c>
      <c r="I207">
        <v>-2.2650669088209941E-2</v>
      </c>
      <c r="J207">
        <v>-1.6643162513722578E-2</v>
      </c>
    </row>
    <row r="208" spans="1:10" x14ac:dyDescent="0.25">
      <c r="A208" s="3">
        <v>45398</v>
      </c>
      <c r="B208">
        <v>3.1208499999999999</v>
      </c>
      <c r="C208" s="4">
        <f t="shared" si="6"/>
        <v>-2.2650669088209941E-2</v>
      </c>
      <c r="E208" s="11">
        <v>33393.85</v>
      </c>
      <c r="F208" s="4">
        <f t="shared" si="7"/>
        <v>-1.6643162513722578E-2</v>
      </c>
      <c r="H208" s="1">
        <v>45399</v>
      </c>
      <c r="I208">
        <v>1.4349347224265367E-2</v>
      </c>
      <c r="J208">
        <v>7.1273540267240421E-3</v>
      </c>
    </row>
    <row r="209" spans="1:10" x14ac:dyDescent="0.25">
      <c r="A209" s="3">
        <v>45399</v>
      </c>
      <c r="B209">
        <v>3.1659549999999999</v>
      </c>
      <c r="C209" s="4">
        <f t="shared" si="6"/>
        <v>1.4349347224265367E-2</v>
      </c>
      <c r="E209" s="11">
        <v>33632.71</v>
      </c>
      <c r="F209" s="4">
        <f t="shared" si="7"/>
        <v>7.1273540267240421E-3</v>
      </c>
      <c r="H209" s="1">
        <v>45400</v>
      </c>
      <c r="I209">
        <v>1.5191567024578211E-2</v>
      </c>
      <c r="J209">
        <v>7.3700373931809464E-3</v>
      </c>
    </row>
    <row r="210" spans="1:10" x14ac:dyDescent="0.25">
      <c r="A210" s="3">
        <v>45400</v>
      </c>
      <c r="B210">
        <v>3.2144180000000002</v>
      </c>
      <c r="C210" s="4">
        <f t="shared" si="6"/>
        <v>1.5191567024578211E-2</v>
      </c>
      <c r="E210" s="11">
        <v>33881.5</v>
      </c>
      <c r="F210" s="4">
        <f t="shared" si="7"/>
        <v>7.3700373931809464E-3</v>
      </c>
      <c r="H210" s="1">
        <v>45401</v>
      </c>
      <c r="I210">
        <v>8.1766751308135575E-3</v>
      </c>
      <c r="J210">
        <v>1.1993454298449154E-3</v>
      </c>
    </row>
    <row r="211" spans="1:10" x14ac:dyDescent="0.25">
      <c r="A211" s="3">
        <v>45401</v>
      </c>
      <c r="B211">
        <v>3.2408090000000001</v>
      </c>
      <c r="C211" s="4">
        <f t="shared" si="6"/>
        <v>8.1766751308135575E-3</v>
      </c>
      <c r="E211" s="11">
        <v>33922.160000000003</v>
      </c>
      <c r="F211" s="4">
        <f t="shared" si="7"/>
        <v>1.1993454298449154E-3</v>
      </c>
      <c r="H211" s="1">
        <v>45404</v>
      </c>
      <c r="I211">
        <v>1.5135089013855255E-2</v>
      </c>
      <c r="J211">
        <v>-5.8344233488513055E-3</v>
      </c>
    </row>
    <row r="212" spans="1:10" x14ac:dyDescent="0.25">
      <c r="A212" s="3">
        <v>45404</v>
      </c>
      <c r="B212">
        <v>3.290232</v>
      </c>
      <c r="C212" s="4">
        <f t="shared" si="6"/>
        <v>1.5135089013855255E-2</v>
      </c>
      <c r="E212" s="11">
        <v>33724.82</v>
      </c>
      <c r="F212" s="4">
        <f t="shared" si="7"/>
        <v>-5.8344233488513055E-3</v>
      </c>
      <c r="H212" s="1">
        <v>45405</v>
      </c>
      <c r="I212">
        <v>2.619606844807534E-2</v>
      </c>
      <c r="J212">
        <v>1.8768164901359307E-2</v>
      </c>
    </row>
    <row r="213" spans="1:10" x14ac:dyDescent="0.25">
      <c r="A213" s="3">
        <v>45405</v>
      </c>
      <c r="B213">
        <v>3.3775620000000002</v>
      </c>
      <c r="C213" s="4">
        <f t="shared" si="6"/>
        <v>2.619606844807534E-2</v>
      </c>
      <c r="E213" s="11">
        <v>34363.75</v>
      </c>
      <c r="F213" s="4">
        <f t="shared" si="7"/>
        <v>1.8768164901359307E-2</v>
      </c>
      <c r="H213" s="1">
        <v>45406</v>
      </c>
      <c r="I213">
        <v>-7.1052800193338757E-4</v>
      </c>
      <c r="J213">
        <v>-2.6992126958177761E-3</v>
      </c>
    </row>
    <row r="214" spans="1:10" x14ac:dyDescent="0.25">
      <c r="A214" s="3">
        <v>45406</v>
      </c>
      <c r="B214">
        <v>3.3751630000000001</v>
      </c>
      <c r="C214" s="4">
        <f t="shared" si="6"/>
        <v>-7.1052800193338757E-4</v>
      </c>
      <c r="E214" s="11">
        <v>34271.120000000003</v>
      </c>
      <c r="F214" s="4">
        <f t="shared" si="7"/>
        <v>-2.6992126958177761E-3</v>
      </c>
      <c r="H214" s="1">
        <v>45407</v>
      </c>
      <c r="I214">
        <v>-3.9884919647367205E-3</v>
      </c>
      <c r="J214">
        <v>-9.7161231591808266E-3</v>
      </c>
    </row>
    <row r="215" spans="1:10" x14ac:dyDescent="0.25">
      <c r="A215" s="3">
        <v>45407</v>
      </c>
      <c r="B215">
        <v>3.3617279999999998</v>
      </c>
      <c r="C215" s="4">
        <f t="shared" si="6"/>
        <v>-3.9884919647367205E-3</v>
      </c>
      <c r="E215" s="11">
        <v>33939.75</v>
      </c>
      <c r="F215" s="4">
        <f t="shared" si="7"/>
        <v>-9.7161231591808266E-3</v>
      </c>
      <c r="H215" s="1">
        <v>45408</v>
      </c>
      <c r="I215">
        <v>1.3327699729599159E-2</v>
      </c>
      <c r="J215">
        <v>9.0929555181615412E-3</v>
      </c>
    </row>
    <row r="216" spans="1:10" x14ac:dyDescent="0.25">
      <c r="A216" s="3">
        <v>45408</v>
      </c>
      <c r="B216">
        <v>3.4068320000000001</v>
      </c>
      <c r="C216" s="4">
        <f t="shared" si="6"/>
        <v>1.3327699729599159E-2</v>
      </c>
      <c r="E216" s="11">
        <v>34249.769999999997</v>
      </c>
      <c r="F216" s="4">
        <f t="shared" si="7"/>
        <v>9.0929555181615412E-3</v>
      </c>
      <c r="H216" s="1">
        <v>45411</v>
      </c>
      <c r="I216">
        <v>-1.9738667476412643E-3</v>
      </c>
      <c r="J216">
        <v>1.3579188525859234E-3</v>
      </c>
    </row>
    <row r="217" spans="1:10" x14ac:dyDescent="0.25">
      <c r="A217" s="3">
        <v>45411</v>
      </c>
      <c r="B217">
        <v>3.4001139999999999</v>
      </c>
      <c r="C217" s="4">
        <f t="shared" si="6"/>
        <v>-1.9738667476412643E-3</v>
      </c>
      <c r="E217" s="11">
        <v>34296.31</v>
      </c>
      <c r="F217" s="4">
        <f t="shared" si="7"/>
        <v>1.3579188525859234E-3</v>
      </c>
      <c r="H217" s="1">
        <v>45412</v>
      </c>
      <c r="I217">
        <v>-4.8096221292233286E-3</v>
      </c>
      <c r="J217">
        <v>-1.6156318751386112E-2</v>
      </c>
    </row>
    <row r="218" spans="1:10" x14ac:dyDescent="0.25">
      <c r="A218" s="3">
        <v>45412</v>
      </c>
      <c r="B218">
        <v>3.3837999999999999</v>
      </c>
      <c r="C218" s="4">
        <f t="shared" si="6"/>
        <v>-4.8096221292233286E-3</v>
      </c>
      <c r="E218" s="11">
        <v>33746.660000000003</v>
      </c>
      <c r="F218" s="4">
        <f t="shared" si="7"/>
        <v>-1.6156318751386112E-2</v>
      </c>
      <c r="H218" s="1">
        <v>45414</v>
      </c>
      <c r="I218">
        <v>1.3521271903429275E-2</v>
      </c>
      <c r="J218">
        <v>-3.0407631423525654E-4</v>
      </c>
    </row>
    <row r="219" spans="1:10" x14ac:dyDescent="0.25">
      <c r="A219" s="3">
        <v>45414</v>
      </c>
      <c r="B219">
        <v>3.4298639999999998</v>
      </c>
      <c r="C219" s="4">
        <f t="shared" si="6"/>
        <v>1.3521271903429275E-2</v>
      </c>
      <c r="E219" s="11">
        <v>33736.400000000001</v>
      </c>
      <c r="F219" s="4">
        <f t="shared" si="7"/>
        <v>-3.0407631423525654E-4</v>
      </c>
      <c r="H219" s="1">
        <v>45415</v>
      </c>
      <c r="I219">
        <v>-3.1838915685458193E-2</v>
      </c>
      <c r="J219">
        <v>-3.182338598638256E-3</v>
      </c>
    </row>
    <row r="220" spans="1:10" x14ac:dyDescent="0.25">
      <c r="A220" s="3">
        <v>45415</v>
      </c>
      <c r="B220">
        <v>3.322381</v>
      </c>
      <c r="C220" s="4">
        <f t="shared" si="6"/>
        <v>-3.1838915685458193E-2</v>
      </c>
      <c r="E220" s="11">
        <v>33629.21</v>
      </c>
      <c r="F220" s="4">
        <f t="shared" si="7"/>
        <v>-3.182338598638256E-3</v>
      </c>
      <c r="H220" s="1">
        <v>45418</v>
      </c>
      <c r="I220">
        <v>2.8756496859363347E-2</v>
      </c>
      <c r="J220">
        <v>1.058012170811906E-2</v>
      </c>
    </row>
    <row r="221" spans="1:10" x14ac:dyDescent="0.25">
      <c r="A221" s="3">
        <v>45418</v>
      </c>
      <c r="B221">
        <v>3.419308</v>
      </c>
      <c r="C221" s="4">
        <f t="shared" si="6"/>
        <v>2.8756496859363347E-2</v>
      </c>
      <c r="E221" s="11">
        <v>33986.9</v>
      </c>
      <c r="F221" s="4">
        <f t="shared" si="7"/>
        <v>1.058012170811906E-2</v>
      </c>
      <c r="H221" s="1">
        <v>45419</v>
      </c>
      <c r="I221">
        <v>9.9141118793642322E-3</v>
      </c>
      <c r="J221">
        <v>7.4921143383799597E-3</v>
      </c>
    </row>
    <row r="222" spans="1:10" x14ac:dyDescent="0.25">
      <c r="A222" s="3">
        <v>45419</v>
      </c>
      <c r="B222">
        <v>3.453376</v>
      </c>
      <c r="C222" s="4">
        <f t="shared" si="6"/>
        <v>9.9141118793642322E-3</v>
      </c>
      <c r="E222" s="11">
        <v>34242.49</v>
      </c>
      <c r="F222" s="4">
        <f t="shared" si="7"/>
        <v>7.4921143383799597E-3</v>
      </c>
      <c r="H222" s="1">
        <v>45420</v>
      </c>
      <c r="I222">
        <v>-1.3903311360481947E-3</v>
      </c>
      <c r="J222">
        <v>-2.66339699420695E-3</v>
      </c>
    </row>
    <row r="223" spans="1:10" x14ac:dyDescent="0.25">
      <c r="A223" s="3">
        <v>45420</v>
      </c>
      <c r="B223">
        <v>3.4485779999999999</v>
      </c>
      <c r="C223" s="4">
        <f t="shared" si="6"/>
        <v>-1.3903311360481947E-3</v>
      </c>
      <c r="E223" s="11">
        <v>34151.410000000003</v>
      </c>
      <c r="F223" s="4">
        <f t="shared" si="7"/>
        <v>-2.66339699420695E-3</v>
      </c>
      <c r="H223" s="1">
        <v>45421</v>
      </c>
      <c r="I223">
        <v>-3.9037081875863775E-3</v>
      </c>
      <c r="J223">
        <v>5.4871796952322468E-3</v>
      </c>
    </row>
    <row r="224" spans="1:10" x14ac:dyDescent="0.25">
      <c r="A224" s="3">
        <v>45421</v>
      </c>
      <c r="B224">
        <v>3.4351419999999999</v>
      </c>
      <c r="C224" s="4">
        <f t="shared" si="6"/>
        <v>-3.9037081875863775E-3</v>
      </c>
      <c r="E224" s="11">
        <v>34339.32</v>
      </c>
      <c r="F224" s="4">
        <f t="shared" si="7"/>
        <v>5.4871796952322468E-3</v>
      </c>
      <c r="H224" s="1">
        <v>45422</v>
      </c>
      <c r="I224">
        <v>5.8498625120650405E-3</v>
      </c>
      <c r="J224">
        <v>9.218771060440405E-3</v>
      </c>
    </row>
    <row r="225" spans="1:10" x14ac:dyDescent="0.25">
      <c r="A225" s="3">
        <v>45422</v>
      </c>
      <c r="B225">
        <v>3.4552960000000001</v>
      </c>
      <c r="C225" s="4">
        <f t="shared" si="6"/>
        <v>5.8498625120650405E-3</v>
      </c>
      <c r="E225" s="11">
        <v>34657.35</v>
      </c>
      <c r="F225" s="4">
        <f t="shared" si="7"/>
        <v>9.218771060440405E-3</v>
      </c>
      <c r="H225" s="1">
        <v>45425</v>
      </c>
      <c r="I225">
        <v>7.1951417914402046E-3</v>
      </c>
      <c r="J225">
        <v>4.564641858243932E-3</v>
      </c>
    </row>
    <row r="226" spans="1:10" x14ac:dyDescent="0.25">
      <c r="A226" s="3">
        <v>45425</v>
      </c>
      <c r="B226">
        <v>3.4802469999999999</v>
      </c>
      <c r="C226" s="4">
        <f t="shared" si="6"/>
        <v>7.1951417914402046E-3</v>
      </c>
      <c r="E226" s="11">
        <v>34815.910000000003</v>
      </c>
      <c r="F226" s="4">
        <f t="shared" si="7"/>
        <v>4.564641858243932E-3</v>
      </c>
      <c r="H226" s="1">
        <v>45426</v>
      </c>
      <c r="I226">
        <v>2.0875352822601709E-2</v>
      </c>
      <c r="J226">
        <v>9.5905495219606104E-3</v>
      </c>
    </row>
    <row r="227" spans="1:10" x14ac:dyDescent="0.25">
      <c r="A227" s="3">
        <v>45426</v>
      </c>
      <c r="B227">
        <v>3.5536620000000001</v>
      </c>
      <c r="C227" s="4">
        <f t="shared" si="6"/>
        <v>2.0875352822601709E-2</v>
      </c>
      <c r="E227" s="11">
        <v>35151.42</v>
      </c>
      <c r="F227" s="4">
        <f t="shared" si="7"/>
        <v>9.5905495219606104E-3</v>
      </c>
      <c r="H227" s="1">
        <v>45427</v>
      </c>
      <c r="I227">
        <v>6.4602889684500248E-3</v>
      </c>
      <c r="J227">
        <v>6.0915460320936816E-3</v>
      </c>
    </row>
    <row r="228" spans="1:10" x14ac:dyDescent="0.25">
      <c r="A228" s="3">
        <v>45427</v>
      </c>
      <c r="B228">
        <v>3.5766939999999998</v>
      </c>
      <c r="C228" s="4">
        <f t="shared" si="6"/>
        <v>6.4602889684500248E-3</v>
      </c>
      <c r="E228" s="11">
        <v>35366.199999999997</v>
      </c>
      <c r="F228" s="4">
        <f t="shared" si="7"/>
        <v>6.0915460320936816E-3</v>
      </c>
      <c r="H228" s="1">
        <v>45428</v>
      </c>
      <c r="I228">
        <v>1.6085720954903892E-3</v>
      </c>
      <c r="J228">
        <v>1.2413756305644178E-3</v>
      </c>
    </row>
    <row r="229" spans="1:10" x14ac:dyDescent="0.25">
      <c r="A229" s="3">
        <v>45428</v>
      </c>
      <c r="B229">
        <v>3.582452</v>
      </c>
      <c r="C229" s="4">
        <f t="shared" si="6"/>
        <v>1.6085720954903892E-3</v>
      </c>
      <c r="E229" s="11">
        <v>35410.129999999997</v>
      </c>
      <c r="F229" s="4">
        <f t="shared" si="7"/>
        <v>1.2413756305644178E-3</v>
      </c>
      <c r="H229" s="1">
        <v>45429</v>
      </c>
      <c r="I229">
        <v>9.5974708042904956E-3</v>
      </c>
      <c r="J229">
        <v>-3.1945114554527137E-4</v>
      </c>
    </row>
    <row r="230" spans="1:10" x14ac:dyDescent="0.25">
      <c r="A230" s="3">
        <v>45429</v>
      </c>
      <c r="B230">
        <v>3.617</v>
      </c>
      <c r="C230" s="4">
        <f t="shared" si="6"/>
        <v>9.5974708042904956E-3</v>
      </c>
      <c r="E230" s="11">
        <v>35398.82</v>
      </c>
      <c r="F230" s="4">
        <f t="shared" si="7"/>
        <v>-3.1945114554527137E-4</v>
      </c>
      <c r="H230" s="1">
        <v>45432</v>
      </c>
      <c r="I230">
        <v>-1.6165346441905256E-2</v>
      </c>
      <c r="J230">
        <v>-1.6342679434963397E-2</v>
      </c>
    </row>
    <row r="231" spans="1:10" x14ac:dyDescent="0.25">
      <c r="A231" s="3">
        <v>45432</v>
      </c>
      <c r="B231">
        <v>3.5590000000000002</v>
      </c>
      <c r="C231" s="4">
        <f t="shared" si="6"/>
        <v>-1.6165346441905256E-2</v>
      </c>
      <c r="E231" s="11">
        <v>34825.01</v>
      </c>
      <c r="F231" s="4">
        <f t="shared" si="7"/>
        <v>-1.6342679434963397E-2</v>
      </c>
      <c r="H231" s="1">
        <v>45433</v>
      </c>
      <c r="I231">
        <v>-2.5320030407312553E-3</v>
      </c>
      <c r="J231">
        <v>-6.377794934614568E-3</v>
      </c>
    </row>
    <row r="232" spans="1:10" x14ac:dyDescent="0.25">
      <c r="A232" s="3">
        <v>45433</v>
      </c>
      <c r="B232">
        <v>3.55</v>
      </c>
      <c r="C232" s="4">
        <f t="shared" si="6"/>
        <v>-2.5320030407312553E-3</v>
      </c>
      <c r="E232" s="11">
        <v>34603.61</v>
      </c>
      <c r="F232" s="4">
        <f t="shared" si="7"/>
        <v>-6.377794934614568E-3</v>
      </c>
      <c r="H232" s="1">
        <v>45434</v>
      </c>
      <c r="I232">
        <v>-2.9621292552175615E-3</v>
      </c>
      <c r="J232">
        <v>-4.1436909359451142E-3</v>
      </c>
    </row>
    <row r="233" spans="1:10" x14ac:dyDescent="0.25">
      <c r="A233" s="3">
        <v>45434</v>
      </c>
      <c r="B233">
        <v>3.5394999999999999</v>
      </c>
      <c r="C233" s="4">
        <f t="shared" si="6"/>
        <v>-2.9621292552175615E-3</v>
      </c>
      <c r="E233" s="11">
        <v>34460.519999999997</v>
      </c>
      <c r="F233" s="4">
        <f t="shared" si="7"/>
        <v>-4.1436909359451142E-3</v>
      </c>
      <c r="H233" s="1">
        <v>45435</v>
      </c>
      <c r="I233">
        <v>1.2705585107276325E-3</v>
      </c>
      <c r="J233">
        <v>2.0746228867019276E-4</v>
      </c>
    </row>
    <row r="234" spans="1:10" x14ac:dyDescent="0.25">
      <c r="A234" s="3">
        <v>45435</v>
      </c>
      <c r="B234">
        <v>3.544</v>
      </c>
      <c r="C234" s="4">
        <f t="shared" si="6"/>
        <v>1.2705585107276325E-3</v>
      </c>
      <c r="E234" s="11">
        <v>34467.67</v>
      </c>
      <c r="F234" s="4">
        <f t="shared" si="7"/>
        <v>2.0746228867019276E-4</v>
      </c>
      <c r="H234" s="1">
        <v>45436</v>
      </c>
      <c r="I234">
        <v>1.9732212181162705E-3</v>
      </c>
      <c r="J234">
        <v>6.6822917990072041E-4</v>
      </c>
    </row>
    <row r="235" spans="1:10" x14ac:dyDescent="0.25">
      <c r="A235" s="3">
        <v>45436</v>
      </c>
      <c r="B235">
        <v>3.5510000000000002</v>
      </c>
      <c r="C235" s="4">
        <f t="shared" si="6"/>
        <v>1.9732212181162705E-3</v>
      </c>
      <c r="E235" s="11">
        <v>34490.71</v>
      </c>
      <c r="F235" s="4">
        <f t="shared" si="7"/>
        <v>6.6822917990072041E-4</v>
      </c>
      <c r="H235" s="1">
        <v>45439</v>
      </c>
      <c r="I235">
        <v>3.6542556476119909E-3</v>
      </c>
      <c r="J235">
        <v>7.8339607157064187E-3</v>
      </c>
    </row>
    <row r="236" spans="1:10" x14ac:dyDescent="0.25">
      <c r="A236" s="3">
        <v>45439</v>
      </c>
      <c r="B236">
        <v>3.5640000000000001</v>
      </c>
      <c r="C236" s="4">
        <f t="shared" si="6"/>
        <v>3.6542556476119909E-3</v>
      </c>
      <c r="E236" s="11">
        <v>34761.97</v>
      </c>
      <c r="F236" s="4">
        <f t="shared" si="7"/>
        <v>7.8339607157064187E-3</v>
      </c>
      <c r="H236" s="1">
        <v>45440</v>
      </c>
      <c r="I236">
        <v>1.1854263353027434E-2</v>
      </c>
      <c r="J236">
        <v>-2.9506721924174566E-3</v>
      </c>
    </row>
    <row r="237" spans="1:10" x14ac:dyDescent="0.25">
      <c r="A237" s="3">
        <v>45440</v>
      </c>
      <c r="B237">
        <v>3.6065</v>
      </c>
      <c r="C237" s="4">
        <f t="shared" si="6"/>
        <v>1.1854263353027434E-2</v>
      </c>
      <c r="E237" s="11">
        <v>34659.550000000003</v>
      </c>
      <c r="F237" s="4">
        <f t="shared" si="7"/>
        <v>-2.9506721924174566E-3</v>
      </c>
      <c r="H237" s="1">
        <v>45441</v>
      </c>
      <c r="I237">
        <v>-2.0873490219876674E-2</v>
      </c>
      <c r="J237">
        <v>-1.4794902453874681E-2</v>
      </c>
    </row>
    <row r="238" spans="1:10" x14ac:dyDescent="0.25">
      <c r="A238" s="3">
        <v>45441</v>
      </c>
      <c r="B238">
        <v>3.532</v>
      </c>
      <c r="C238" s="4">
        <f t="shared" si="6"/>
        <v>-2.0873490219876674E-2</v>
      </c>
      <c r="E238" s="11">
        <v>34150.54</v>
      </c>
      <c r="F238" s="4">
        <f t="shared" si="7"/>
        <v>-1.4794902453874681E-2</v>
      </c>
      <c r="H238" s="1">
        <v>45442</v>
      </c>
      <c r="I238">
        <v>2.2674169423789477E-2</v>
      </c>
      <c r="J238">
        <v>8.6600594783666773E-3</v>
      </c>
    </row>
    <row r="239" spans="1:10" x14ac:dyDescent="0.25">
      <c r="A239" s="3">
        <v>45442</v>
      </c>
      <c r="B239">
        <v>3.613</v>
      </c>
      <c r="C239" s="4">
        <f t="shared" si="6"/>
        <v>2.2674169423789477E-2</v>
      </c>
      <c r="E239" s="11">
        <v>34447.57</v>
      </c>
      <c r="F239" s="4">
        <f t="shared" si="7"/>
        <v>8.6600594783666773E-3</v>
      </c>
      <c r="H239" s="1">
        <v>45443</v>
      </c>
      <c r="I239">
        <v>-1.9393273843777096E-3</v>
      </c>
      <c r="J239">
        <v>1.300841872108134E-3</v>
      </c>
    </row>
    <row r="240" spans="1:10" x14ac:dyDescent="0.25">
      <c r="A240" s="3">
        <v>45443</v>
      </c>
      <c r="B240">
        <v>3.6059999999999999</v>
      </c>
      <c r="C240" s="4">
        <f t="shared" si="6"/>
        <v>-1.9393273843777096E-3</v>
      </c>
      <c r="E240" s="11">
        <v>34492.410000000003</v>
      </c>
      <c r="F240" s="4">
        <f t="shared" si="7"/>
        <v>1.300841872108134E-3</v>
      </c>
      <c r="H240" s="1">
        <v>45446</v>
      </c>
      <c r="I240">
        <v>9.3845568675237565E-3</v>
      </c>
      <c r="J240">
        <v>5.1371904644968202E-3</v>
      </c>
    </row>
    <row r="241" spans="1:10" x14ac:dyDescent="0.25">
      <c r="A241" s="3">
        <v>45446</v>
      </c>
      <c r="B241">
        <v>3.64</v>
      </c>
      <c r="C241" s="4">
        <f t="shared" si="6"/>
        <v>9.3845568675237565E-3</v>
      </c>
      <c r="E241" s="11">
        <v>34670.06</v>
      </c>
      <c r="F241" s="4">
        <f t="shared" si="7"/>
        <v>5.1371904644968202E-3</v>
      </c>
      <c r="H241" s="1">
        <v>45447</v>
      </c>
      <c r="I241">
        <v>-2.574055159658864E-2</v>
      </c>
      <c r="J241">
        <v>-1.1430505992901177E-2</v>
      </c>
    </row>
    <row r="242" spans="1:10" x14ac:dyDescent="0.25">
      <c r="A242" s="3">
        <v>45447</v>
      </c>
      <c r="B242">
        <v>3.5474999999999999</v>
      </c>
      <c r="C242" s="4">
        <f t="shared" si="6"/>
        <v>-2.574055159658864E-2</v>
      </c>
      <c r="E242" s="11">
        <v>34276.019999999997</v>
      </c>
      <c r="F242" s="4">
        <f t="shared" si="7"/>
        <v>-1.1430505992901177E-2</v>
      </c>
      <c r="H242" s="1">
        <v>45448</v>
      </c>
      <c r="I242">
        <v>-1.2693041687256532E-3</v>
      </c>
      <c r="J242">
        <v>6.7405602922186673E-3</v>
      </c>
    </row>
    <row r="243" spans="1:10" x14ac:dyDescent="0.25">
      <c r="A243" s="3">
        <v>45448</v>
      </c>
      <c r="B243">
        <v>3.5430000000000001</v>
      </c>
      <c r="C243" s="4">
        <f t="shared" si="6"/>
        <v>-1.2693041687256532E-3</v>
      </c>
      <c r="E243" s="11">
        <v>34507.839999999997</v>
      </c>
      <c r="F243" s="4">
        <f t="shared" si="7"/>
        <v>6.7405602922186673E-3</v>
      </c>
      <c r="H243" s="1">
        <v>45449</v>
      </c>
      <c r="I243">
        <v>1.6237758783403146E-2</v>
      </c>
      <c r="J243">
        <v>9.4159889502923571E-3</v>
      </c>
    </row>
    <row r="244" spans="1:10" x14ac:dyDescent="0.25">
      <c r="A244" s="3">
        <v>45449</v>
      </c>
      <c r="B244">
        <v>3.601</v>
      </c>
      <c r="C244" s="4">
        <f t="shared" si="6"/>
        <v>1.6237758783403146E-2</v>
      </c>
      <c r="E244" s="11">
        <v>34834.300000000003</v>
      </c>
      <c r="F244" s="4">
        <f t="shared" si="7"/>
        <v>9.4159889502923571E-3</v>
      </c>
      <c r="H244" s="1">
        <v>45450</v>
      </c>
      <c r="I244">
        <v>-3.8953861165925952E-3</v>
      </c>
      <c r="J244">
        <v>-5.0052856736562141E-3</v>
      </c>
    </row>
    <row r="245" spans="1:10" x14ac:dyDescent="0.25">
      <c r="A245" s="3">
        <v>45450</v>
      </c>
      <c r="B245">
        <v>3.5870000000000002</v>
      </c>
      <c r="C245" s="4">
        <f t="shared" si="6"/>
        <v>-3.8953861165925952E-3</v>
      </c>
      <c r="E245" s="11">
        <v>34660.379999999997</v>
      </c>
      <c r="F245" s="4">
        <f t="shared" si="7"/>
        <v>-5.0052856736562141E-3</v>
      </c>
      <c r="H245" s="1">
        <v>45453</v>
      </c>
      <c r="I245">
        <v>-5.3109838323825752E-3</v>
      </c>
      <c r="J245">
        <v>-3.4209834498946244E-3</v>
      </c>
    </row>
    <row r="246" spans="1:10" x14ac:dyDescent="0.25">
      <c r="A246" s="3">
        <v>45453</v>
      </c>
      <c r="B246">
        <v>3.5680000000000001</v>
      </c>
      <c r="C246" s="4">
        <f t="shared" si="6"/>
        <v>-5.3109838323825752E-3</v>
      </c>
      <c r="E246" s="11">
        <v>34542.01</v>
      </c>
      <c r="F246" s="4">
        <f t="shared" si="7"/>
        <v>-3.4209834498946244E-3</v>
      </c>
      <c r="H246" s="1">
        <v>45454</v>
      </c>
      <c r="I246">
        <v>-2.5979174160827408E-2</v>
      </c>
      <c r="J246">
        <v>-1.9514335895781623E-2</v>
      </c>
    </row>
    <row r="247" spans="1:10" x14ac:dyDescent="0.25">
      <c r="A247" s="3">
        <v>45454</v>
      </c>
      <c r="B247">
        <v>3.4765000000000001</v>
      </c>
      <c r="C247" s="4">
        <f t="shared" si="6"/>
        <v>-2.5979174160827408E-2</v>
      </c>
      <c r="E247" s="11">
        <v>33874.480000000003</v>
      </c>
      <c r="F247" s="4">
        <f t="shared" si="7"/>
        <v>-1.9514335895781623E-2</v>
      </c>
      <c r="H247" s="1">
        <v>45455</v>
      </c>
      <c r="I247">
        <v>1.5413463417328986E-2</v>
      </c>
      <c r="J247">
        <v>1.419711678540859E-2</v>
      </c>
    </row>
    <row r="248" spans="1:10" x14ac:dyDescent="0.25">
      <c r="A248" s="3">
        <v>45455</v>
      </c>
      <c r="B248">
        <v>3.5305</v>
      </c>
      <c r="C248" s="4">
        <f t="shared" si="6"/>
        <v>1.5413463417328986E-2</v>
      </c>
      <c r="E248" s="11">
        <v>34358.83</v>
      </c>
      <c r="F248" s="4">
        <f t="shared" si="7"/>
        <v>1.419711678540859E-2</v>
      </c>
      <c r="H248" s="1">
        <v>45456</v>
      </c>
      <c r="I248">
        <v>-3.326201095151108E-2</v>
      </c>
      <c r="J248">
        <v>-2.2039866544345026E-2</v>
      </c>
    </row>
    <row r="249" spans="1:10" x14ac:dyDescent="0.25">
      <c r="A249" s="3">
        <v>45456</v>
      </c>
      <c r="B249">
        <v>3.415</v>
      </c>
      <c r="C249" s="4">
        <f t="shared" si="6"/>
        <v>-3.326201095151108E-2</v>
      </c>
      <c r="E249" s="11">
        <v>33609.85</v>
      </c>
      <c r="F249" s="4">
        <f t="shared" si="7"/>
        <v>-2.2039866544345026E-2</v>
      </c>
      <c r="H249" s="1">
        <v>45457</v>
      </c>
      <c r="I249">
        <v>-2.5205189030400955E-2</v>
      </c>
      <c r="J249">
        <v>-2.8508581598120131E-2</v>
      </c>
    </row>
    <row r="250" spans="1:10" x14ac:dyDescent="0.25">
      <c r="A250" s="3">
        <v>45457</v>
      </c>
      <c r="B250">
        <v>3.33</v>
      </c>
      <c r="C250" s="4">
        <f t="shared" si="6"/>
        <v>-2.5205189030400955E-2</v>
      </c>
      <c r="E250" s="11">
        <v>32665.21</v>
      </c>
      <c r="F250" s="4">
        <f t="shared" si="7"/>
        <v>-2.8508581598120131E-2</v>
      </c>
      <c r="H250" s="1">
        <v>45460</v>
      </c>
      <c r="I250">
        <v>1.0604236476278141E-2</v>
      </c>
      <c r="J250">
        <v>7.4067115214307708E-3</v>
      </c>
    </row>
    <row r="251" spans="1:10" x14ac:dyDescent="0.25">
      <c r="A251" s="3">
        <v>45460</v>
      </c>
      <c r="B251">
        <v>3.3654999999999999</v>
      </c>
      <c r="C251" s="4">
        <f t="shared" si="6"/>
        <v>1.0604236476278141E-2</v>
      </c>
      <c r="E251" s="11">
        <v>32908.050000000003</v>
      </c>
      <c r="F251" s="4">
        <f t="shared" si="7"/>
        <v>7.4067115214307708E-3</v>
      </c>
      <c r="H251" s="1">
        <v>45461</v>
      </c>
      <c r="I251">
        <v>1.5771570188533535E-2</v>
      </c>
      <c r="J251">
        <v>1.2310848339455867E-2</v>
      </c>
    </row>
    <row r="252" spans="1:10" x14ac:dyDescent="0.25">
      <c r="A252" s="3">
        <v>45461</v>
      </c>
      <c r="B252">
        <v>3.419</v>
      </c>
      <c r="C252" s="4">
        <f t="shared" si="6"/>
        <v>1.5771570188533535E-2</v>
      </c>
      <c r="E252" s="11">
        <v>33315.68</v>
      </c>
      <c r="F252" s="4">
        <f t="shared" si="7"/>
        <v>1.2310848339455867E-2</v>
      </c>
      <c r="H252" s="1">
        <v>45462</v>
      </c>
      <c r="I252">
        <v>1.1920478412468544E-2</v>
      </c>
      <c r="J252">
        <v>-2.8667211628854257E-3</v>
      </c>
    </row>
    <row r="253" spans="1:10" x14ac:dyDescent="0.25">
      <c r="A253" s="3">
        <v>45462</v>
      </c>
      <c r="B253">
        <v>3.46</v>
      </c>
      <c r="C253" s="4">
        <f t="shared" si="6"/>
        <v>1.1920478412468544E-2</v>
      </c>
      <c r="E253" s="11">
        <v>33220.31</v>
      </c>
      <c r="F253" s="4">
        <f t="shared" si="7"/>
        <v>-2.8667211628854257E-3</v>
      </c>
      <c r="H253" s="1">
        <v>45463</v>
      </c>
      <c r="I253">
        <v>9.635509940735398E-3</v>
      </c>
      <c r="J253">
        <v>1.3598740760008428E-2</v>
      </c>
    </row>
    <row r="254" spans="1:10" x14ac:dyDescent="0.25">
      <c r="A254" s="3">
        <v>45463</v>
      </c>
      <c r="B254">
        <v>3.4935</v>
      </c>
      <c r="C254" s="4">
        <f t="shared" si="6"/>
        <v>9.635509940735398E-3</v>
      </c>
      <c r="E254" s="11">
        <v>33675.15</v>
      </c>
      <c r="F254" s="4">
        <f t="shared" si="7"/>
        <v>1.3598740760008428E-2</v>
      </c>
      <c r="H254" s="1">
        <v>45464</v>
      </c>
      <c r="I254">
        <v>-1.16606806025131E-2</v>
      </c>
      <c r="J254">
        <v>-1.0939450953772925E-2</v>
      </c>
    </row>
    <row r="255" spans="1:10" x14ac:dyDescent="0.25">
      <c r="A255" s="3">
        <v>45464</v>
      </c>
      <c r="B255">
        <v>3.4529999999999998</v>
      </c>
      <c r="C255" s="4">
        <f t="shared" si="6"/>
        <v>-1.16606806025131E-2</v>
      </c>
      <c r="E255" s="11">
        <v>33308.769999999997</v>
      </c>
      <c r="F255" s="4">
        <f t="shared" si="7"/>
        <v>-1.0939450953772925E-2</v>
      </c>
      <c r="H255" s="1">
        <v>45467</v>
      </c>
      <c r="I255">
        <v>2.2620864333858376E-2</v>
      </c>
      <c r="J255">
        <v>1.5672384037443327E-2</v>
      </c>
    </row>
    <row r="256" spans="1:10" x14ac:dyDescent="0.25">
      <c r="A256" s="3">
        <v>45467</v>
      </c>
      <c r="B256">
        <v>3.532</v>
      </c>
      <c r="C256" s="4">
        <f t="shared" si="6"/>
        <v>2.2620864333858376E-2</v>
      </c>
      <c r="E256" s="11">
        <v>33834.910000000003</v>
      </c>
      <c r="F256" s="4">
        <f t="shared" si="7"/>
        <v>1.5672384037443327E-2</v>
      </c>
      <c r="H256" s="1">
        <v>45468</v>
      </c>
      <c r="I256">
        <v>-7.2458937468854994E-3</v>
      </c>
      <c r="J256">
        <v>-3.7813486506162058E-3</v>
      </c>
    </row>
    <row r="257" spans="1:6" x14ac:dyDescent="0.25">
      <c r="A257" s="5">
        <v>45468</v>
      </c>
      <c r="B257" s="6">
        <v>3.5065</v>
      </c>
      <c r="C257" s="7">
        <f t="shared" si="6"/>
        <v>-7.2458937468854994E-3</v>
      </c>
      <c r="E257" s="12">
        <v>33707.21</v>
      </c>
      <c r="F257" s="7">
        <f t="shared" si="7"/>
        <v>-3.7813486506162058E-3</v>
      </c>
    </row>
  </sheetData>
  <mergeCells count="3">
    <mergeCell ref="A1:C1"/>
    <mergeCell ref="E1:F1"/>
    <mergeCell ref="L36:M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C25F-9221-4850-8D3E-19ED7BA8FD7A}">
  <dimension ref="A1:H256"/>
  <sheetViews>
    <sheetView workbookViewId="0">
      <selection activeCell="I7" sqref="I7"/>
    </sheetView>
  </sheetViews>
  <sheetFormatPr defaultRowHeight="15" x14ac:dyDescent="0.25"/>
  <cols>
    <col min="1" max="1" width="9" style="17" bestFit="1" customWidth="1"/>
    <col min="2" max="2" width="10.7109375" style="19" bestFit="1" customWidth="1"/>
    <col min="4" max="4" width="9.28515625" bestFit="1" customWidth="1"/>
    <col min="7" max="7" width="12" bestFit="1" customWidth="1"/>
  </cols>
  <sheetData>
    <row r="1" spans="1:8" x14ac:dyDescent="0.25">
      <c r="A1" s="36" t="s">
        <v>5</v>
      </c>
      <c r="B1" s="37"/>
      <c r="C1" s="22" t="s">
        <v>9</v>
      </c>
      <c r="D1" s="20">
        <f>MIN(B:B)</f>
        <v>-2.8508581598120131E-2</v>
      </c>
      <c r="E1" s="23" t="s">
        <v>14</v>
      </c>
      <c r="F1" s="24">
        <v>50</v>
      </c>
      <c r="G1" s="30" t="s">
        <v>21</v>
      </c>
      <c r="H1" s="31">
        <f>PERCENTILE(B3:B256,0.05)</f>
        <v>-1.3999589370154152E-2</v>
      </c>
    </row>
    <row r="2" spans="1:8" s="13" customFormat="1" x14ac:dyDescent="0.25">
      <c r="A2" s="15" t="s">
        <v>3</v>
      </c>
      <c r="B2" s="16" t="s">
        <v>2</v>
      </c>
      <c r="C2" s="22" t="s">
        <v>10</v>
      </c>
      <c r="D2" s="20">
        <f>MAX(B:B)</f>
        <v>2.2720863797225467E-2</v>
      </c>
      <c r="E2" s="23" t="s">
        <v>15</v>
      </c>
      <c r="F2" s="29">
        <f>(D2-D1)/F1</f>
        <v>1.0245889079069121E-3</v>
      </c>
      <c r="G2" s="30" t="s">
        <v>22</v>
      </c>
      <c r="H2" s="31">
        <f>_xlfn.NORM.INV(0.05,D3,D4)</f>
        <v>-1.2952910566314611E-2</v>
      </c>
    </row>
    <row r="3" spans="1:8" x14ac:dyDescent="0.25">
      <c r="A3" s="17">
        <v>27401.09</v>
      </c>
      <c r="B3" s="18">
        <v>5.7894898552594094E-3</v>
      </c>
      <c r="C3" s="22" t="s">
        <v>12</v>
      </c>
      <c r="D3" s="20">
        <f>AVERAGE(B3:B256)</f>
        <v>8.3826164288631859E-4</v>
      </c>
      <c r="E3" s="23" t="s">
        <v>20</v>
      </c>
      <c r="F3" s="24">
        <f>COUNT(B3:B256)</f>
        <v>254</v>
      </c>
    </row>
    <row r="4" spans="1:8" x14ac:dyDescent="0.25">
      <c r="A4" s="17">
        <v>27637.46</v>
      </c>
      <c r="B4" s="18">
        <v>8.5893052489288517E-3</v>
      </c>
      <c r="C4" s="22" t="s">
        <v>13</v>
      </c>
      <c r="D4" s="21">
        <f>_xlfn.STDEV.S(B3:B256)</f>
        <v>8.3844373646554289E-3</v>
      </c>
      <c r="E4" s="24"/>
      <c r="F4" s="24"/>
    </row>
    <row r="5" spans="1:8" ht="15.75" thickBot="1" x14ac:dyDescent="0.3">
      <c r="A5" s="17">
        <v>27928.44</v>
      </c>
      <c r="B5" s="18">
        <v>1.0473425603074234E-2</v>
      </c>
    </row>
    <row r="6" spans="1:8" x14ac:dyDescent="0.25">
      <c r="A6" s="17">
        <v>28230.83</v>
      </c>
      <c r="B6" s="18">
        <v>1.0769118702591141E-2</v>
      </c>
      <c r="D6" s="14" t="s">
        <v>11</v>
      </c>
      <c r="E6" s="26" t="s">
        <v>16</v>
      </c>
      <c r="F6" s="27" t="s">
        <v>18</v>
      </c>
      <c r="G6" s="28" t="s">
        <v>19</v>
      </c>
    </row>
    <row r="7" spans="1:8" x14ac:dyDescent="0.25">
      <c r="A7" s="17">
        <v>28446.9</v>
      </c>
      <c r="B7" s="18">
        <v>7.624548363012267E-3</v>
      </c>
      <c r="D7">
        <v>-0.03</v>
      </c>
      <c r="E7">
        <v>-0.03</v>
      </c>
      <c r="F7">
        <v>0</v>
      </c>
      <c r="G7">
        <f>_xlfn.NORM.DIST(D7,$D$3,$D$4,FALSE)*$F$2*$F$3</f>
        <v>1.4297592115038881E-2</v>
      </c>
    </row>
    <row r="8" spans="1:8" x14ac:dyDescent="0.25">
      <c r="A8" s="17">
        <v>28386.880000000001</v>
      </c>
      <c r="B8" s="18">
        <v>-2.1121249479726396E-3</v>
      </c>
      <c r="D8">
        <f>D7+$F$2</f>
        <v>-2.8975411092093086E-2</v>
      </c>
      <c r="E8">
        <v>-2.8975411092093086E-2</v>
      </c>
      <c r="F8">
        <v>0</v>
      </c>
      <c r="G8">
        <f t="shared" ref="G8:G59" si="0">_xlfn.NORM.DIST(D8,$D$3,$D$4,FALSE)*$F$2*$F$3</f>
        <v>2.2244287374623091E-2</v>
      </c>
    </row>
    <row r="9" spans="1:8" x14ac:dyDescent="0.25">
      <c r="A9" s="17">
        <v>28220.18</v>
      </c>
      <c r="B9" s="18">
        <v>-5.8897417349903051E-3</v>
      </c>
      <c r="D9">
        <f t="shared" ref="D9:D59" si="1">D8+$F$2</f>
        <v>-2.7950822184186173E-2</v>
      </c>
      <c r="E9">
        <v>-2.7950822184186173E-2</v>
      </c>
      <c r="F9">
        <v>1</v>
      </c>
      <c r="G9">
        <f t="shared" si="0"/>
        <v>3.4094843865450336E-2</v>
      </c>
    </row>
    <row r="10" spans="1:8" x14ac:dyDescent="0.25">
      <c r="A10" s="17">
        <v>27506.91</v>
      </c>
      <c r="B10" s="18">
        <v>-2.5600079023228254E-2</v>
      </c>
      <c r="D10">
        <f t="shared" si="1"/>
        <v>-2.6926233276279261E-2</v>
      </c>
      <c r="E10">
        <v>-2.6926233276279261E-2</v>
      </c>
      <c r="F10">
        <v>0</v>
      </c>
      <c r="G10">
        <f t="shared" si="0"/>
        <v>5.1484147971110464E-2</v>
      </c>
    </row>
    <row r="11" spans="1:8" x14ac:dyDescent="0.25">
      <c r="A11" s="17">
        <v>27778.32</v>
      </c>
      <c r="B11" s="18">
        <v>9.8186144994203868E-3</v>
      </c>
      <c r="D11">
        <f t="shared" si="1"/>
        <v>-2.5901644368372348E-2</v>
      </c>
      <c r="E11">
        <v>-2.5901644368372348E-2</v>
      </c>
      <c r="F11">
        <v>0</v>
      </c>
      <c r="G11">
        <f t="shared" si="0"/>
        <v>7.6590158581835655E-2</v>
      </c>
    </row>
    <row r="12" spans="1:8" x14ac:dyDescent="0.25">
      <c r="A12" s="17">
        <v>27872</v>
      </c>
      <c r="B12" s="18">
        <v>3.3667403345779704E-3</v>
      </c>
      <c r="D12">
        <f t="shared" si="1"/>
        <v>-2.4877055460465435E-2</v>
      </c>
      <c r="E12">
        <v>-2.4877055460465435E-2</v>
      </c>
      <c r="F12">
        <v>1</v>
      </c>
      <c r="G12">
        <f t="shared" si="0"/>
        <v>0.11225017394096345</v>
      </c>
    </row>
    <row r="13" spans="1:8" x14ac:dyDescent="0.25">
      <c r="A13" s="17">
        <v>28061.59</v>
      </c>
      <c r="B13" s="18">
        <v>6.7791366896677177E-3</v>
      </c>
      <c r="D13">
        <f t="shared" si="1"/>
        <v>-2.3852466552558522E-2</v>
      </c>
      <c r="E13">
        <v>-2.3852466552558522E-2</v>
      </c>
      <c r="F13">
        <v>0</v>
      </c>
      <c r="G13">
        <f t="shared" si="0"/>
        <v>0.16207487360006179</v>
      </c>
    </row>
    <row r="14" spans="1:8" x14ac:dyDescent="0.25">
      <c r="A14" s="17">
        <v>28552.18</v>
      </c>
      <c r="B14" s="18">
        <v>1.7331553095142387E-2</v>
      </c>
      <c r="D14">
        <f t="shared" si="1"/>
        <v>-2.282787764465161E-2</v>
      </c>
      <c r="E14">
        <v>-2.282787764465161E-2</v>
      </c>
      <c r="F14">
        <v>0</v>
      </c>
      <c r="G14">
        <f t="shared" si="0"/>
        <v>0.23054673467476927</v>
      </c>
    </row>
    <row r="15" spans="1:8" x14ac:dyDescent="0.25">
      <c r="A15" s="17">
        <v>28774.77</v>
      </c>
      <c r="B15" s="18">
        <v>7.7656710715771331E-3</v>
      </c>
      <c r="D15">
        <f t="shared" si="1"/>
        <v>-2.1803288736744697E-2</v>
      </c>
      <c r="E15">
        <v>-2.1803288736744697E-2</v>
      </c>
      <c r="F15">
        <v>1</v>
      </c>
      <c r="G15">
        <f t="shared" si="0"/>
        <v>0.3230850588814202</v>
      </c>
    </row>
    <row r="16" spans="1:8" x14ac:dyDescent="0.25">
      <c r="A16" s="17">
        <v>28663.3</v>
      </c>
      <c r="B16" s="18">
        <v>-3.8814026983819698E-3</v>
      </c>
      <c r="D16">
        <f t="shared" si="1"/>
        <v>-2.0778699828837784E-2</v>
      </c>
      <c r="E16">
        <v>-2.0778699828837784E-2</v>
      </c>
      <c r="F16">
        <v>1</v>
      </c>
      <c r="G16">
        <f t="shared" si="0"/>
        <v>0.44605600297503489</v>
      </c>
    </row>
    <row r="17" spans="1:7" x14ac:dyDescent="0.25">
      <c r="A17" s="17">
        <v>28608.54</v>
      </c>
      <c r="B17" s="18">
        <v>-1.9122841762142003E-3</v>
      </c>
      <c r="D17">
        <f t="shared" si="1"/>
        <v>-1.9754110920930872E-2</v>
      </c>
      <c r="E17">
        <v>-1.9754110920930872E-2</v>
      </c>
      <c r="F17">
        <v>0</v>
      </c>
      <c r="G17">
        <f t="shared" si="0"/>
        <v>0.60670352385071147</v>
      </c>
    </row>
    <row r="18" spans="1:7" x14ac:dyDescent="0.25">
      <c r="A18" s="17">
        <v>28706.76</v>
      </c>
      <c r="B18" s="18">
        <v>3.4273604481712019E-3</v>
      </c>
      <c r="D18">
        <f t="shared" si="1"/>
        <v>-1.8729522013023959E-2</v>
      </c>
      <c r="E18">
        <v>-1.8729522013023959E-2</v>
      </c>
      <c r="F18">
        <v>1</v>
      </c>
      <c r="G18">
        <f t="shared" si="0"/>
        <v>0.81297700432097342</v>
      </c>
    </row>
    <row r="19" spans="1:7" x14ac:dyDescent="0.25">
      <c r="A19" s="17">
        <v>28712.31</v>
      </c>
      <c r="B19" s="18">
        <v>1.9331556631919437E-4</v>
      </c>
      <c r="D19">
        <f t="shared" si="1"/>
        <v>-1.7704933105117046E-2</v>
      </c>
      <c r="E19">
        <v>-1.7704933105117046E-2</v>
      </c>
      <c r="F19">
        <v>1</v>
      </c>
      <c r="G19">
        <f t="shared" si="0"/>
        <v>1.0732344887605523</v>
      </c>
    </row>
    <row r="20" spans="1:7" x14ac:dyDescent="0.25">
      <c r="A20" s="17">
        <v>28815.75</v>
      </c>
      <c r="B20" s="18">
        <v>3.5961619938895016E-3</v>
      </c>
      <c r="D20">
        <f t="shared" si="1"/>
        <v>-1.6680344197210133E-2</v>
      </c>
      <c r="E20">
        <v>-1.6680344197210133E-2</v>
      </c>
      <c r="F20">
        <v>0</v>
      </c>
      <c r="G20">
        <f t="shared" si="0"/>
        <v>1.3958077149897723</v>
      </c>
    </row>
    <row r="21" spans="1:7" x14ac:dyDescent="0.25">
      <c r="A21" s="17">
        <v>28855.09</v>
      </c>
      <c r="B21" s="18">
        <v>1.3642945412953747E-3</v>
      </c>
      <c r="D21">
        <f t="shared" si="1"/>
        <v>-1.5655755289303221E-2</v>
      </c>
      <c r="E21">
        <v>-1.5655755289303221E-2</v>
      </c>
      <c r="F21">
        <v>3</v>
      </c>
      <c r="G21">
        <f t="shared" si="0"/>
        <v>1.7884268586635372</v>
      </c>
    </row>
    <row r="22" spans="1:7" x14ac:dyDescent="0.25">
      <c r="A22" s="17">
        <v>28908.42</v>
      </c>
      <c r="B22" s="18">
        <v>1.8464949637782429E-3</v>
      </c>
      <c r="D22">
        <f t="shared" si="1"/>
        <v>-1.4631166381396308E-2</v>
      </c>
      <c r="E22">
        <v>-1.4631166381396308E-2</v>
      </c>
      <c r="F22">
        <v>2</v>
      </c>
      <c r="G22">
        <f t="shared" si="0"/>
        <v>2.2575188616838484</v>
      </c>
    </row>
    <row r="23" spans="1:7" x14ac:dyDescent="0.25">
      <c r="A23" s="17">
        <v>28966.41</v>
      </c>
      <c r="B23" s="18">
        <v>2.0039806391490846E-3</v>
      </c>
      <c r="D23">
        <f t="shared" si="1"/>
        <v>-1.3606577473489395E-2</v>
      </c>
      <c r="E23">
        <v>-1.3606577473489395E-2</v>
      </c>
      <c r="F23">
        <v>4</v>
      </c>
      <c r="G23">
        <f t="shared" si="0"/>
        <v>2.8074123535759794</v>
      </c>
    </row>
    <row r="24" spans="1:7" x14ac:dyDescent="0.25">
      <c r="A24" s="17">
        <v>28980.45</v>
      </c>
      <c r="B24" s="18">
        <v>4.8458191780340417E-4</v>
      </c>
      <c r="D24">
        <f t="shared" si="1"/>
        <v>-1.2581988565582482E-2</v>
      </c>
      <c r="E24">
        <v>-1.2581988565582482E-2</v>
      </c>
      <c r="F24">
        <v>4</v>
      </c>
      <c r="G24">
        <f t="shared" si="0"/>
        <v>3.4395025891640563</v>
      </c>
    </row>
    <row r="25" spans="1:7" x14ac:dyDescent="0.25">
      <c r="A25" s="17">
        <v>29597.81</v>
      </c>
      <c r="B25" s="18">
        <v>2.1078907384103566E-2</v>
      </c>
      <c r="D25">
        <f t="shared" si="1"/>
        <v>-1.155739965767557E-2</v>
      </c>
      <c r="E25">
        <v>-1.155739965767557E-2</v>
      </c>
      <c r="F25">
        <v>1</v>
      </c>
      <c r="G25">
        <f t="shared" si="0"/>
        <v>4.1514488352969616</v>
      </c>
    </row>
    <row r="26" spans="1:7" x14ac:dyDescent="0.25">
      <c r="A26" s="17">
        <v>29500.2</v>
      </c>
      <c r="B26" s="18">
        <v>-3.3033291225838357E-3</v>
      </c>
      <c r="D26">
        <f t="shared" si="1"/>
        <v>-1.0532810749768657E-2</v>
      </c>
      <c r="E26">
        <v>-1.0532810749768657E-2</v>
      </c>
      <c r="F26">
        <v>5</v>
      </c>
      <c r="G26">
        <f t="shared" si="0"/>
        <v>4.9364910496069951</v>
      </c>
    </row>
    <row r="27" spans="1:7" x14ac:dyDescent="0.25">
      <c r="A27" s="17">
        <v>29644.71</v>
      </c>
      <c r="B27" s="18">
        <v>4.8866517023067012E-3</v>
      </c>
      <c r="D27">
        <f t="shared" si="1"/>
        <v>-9.5082218418617442E-3</v>
      </c>
      <c r="E27">
        <v>-9.5082218418617442E-3</v>
      </c>
      <c r="F27">
        <v>6</v>
      </c>
      <c r="G27">
        <f t="shared" si="0"/>
        <v>5.7829792373643558</v>
      </c>
    </row>
    <row r="28" spans="1:7" x14ac:dyDescent="0.25">
      <c r="A28" s="17">
        <v>29356.16</v>
      </c>
      <c r="B28" s="18">
        <v>-9.7812896843196724E-3</v>
      </c>
      <c r="D28">
        <f t="shared" si="1"/>
        <v>-8.4836329339548315E-3</v>
      </c>
      <c r="E28">
        <v>-8.4836329339548315E-3</v>
      </c>
      <c r="F28">
        <v>3</v>
      </c>
      <c r="G28">
        <f t="shared" si="0"/>
        <v>6.6742047726875926</v>
      </c>
    </row>
    <row r="29" spans="1:7" x14ac:dyDescent="0.25">
      <c r="A29" s="17">
        <v>28974.54</v>
      </c>
      <c r="B29" s="18">
        <v>-1.3084891656963214E-2</v>
      </c>
      <c r="D29">
        <f t="shared" si="1"/>
        <v>-7.4590440260479196E-3</v>
      </c>
      <c r="E29">
        <v>-7.4590440260479196E-3</v>
      </c>
      <c r="F29">
        <v>3</v>
      </c>
      <c r="G29">
        <f t="shared" si="0"/>
        <v>7.5886065503733091</v>
      </c>
    </row>
    <row r="30" spans="1:7" x14ac:dyDescent="0.25">
      <c r="A30" s="17">
        <v>28702.74</v>
      </c>
      <c r="B30" s="18">
        <v>-9.4249247529893752E-3</v>
      </c>
      <c r="D30">
        <f t="shared" si="1"/>
        <v>-6.4344551181410078E-3</v>
      </c>
      <c r="E30">
        <v>-6.4344551181410078E-3</v>
      </c>
      <c r="F30">
        <v>5</v>
      </c>
      <c r="G30">
        <f t="shared" si="0"/>
        <v>8.5003960446814553</v>
      </c>
    </row>
    <row r="31" spans="1:7" x14ac:dyDescent="0.25">
      <c r="A31" s="17">
        <v>28586.37</v>
      </c>
      <c r="B31" s="18">
        <v>-4.0625577898188332E-3</v>
      </c>
      <c r="D31">
        <f t="shared" si="1"/>
        <v>-5.4098662102340959E-3</v>
      </c>
      <c r="E31">
        <v>-5.4098662102340959E-3</v>
      </c>
      <c r="F31">
        <v>6</v>
      </c>
      <c r="G31">
        <f t="shared" si="0"/>
        <v>9.3806060955847475</v>
      </c>
    </row>
    <row r="32" spans="1:7" x14ac:dyDescent="0.25">
      <c r="A32" s="17">
        <v>28547.61</v>
      </c>
      <c r="B32" s="18">
        <v>-1.356810988704853E-3</v>
      </c>
      <c r="D32">
        <f t="shared" si="1"/>
        <v>-4.385277302327184E-3</v>
      </c>
      <c r="E32">
        <v>-4.385277302327184E-3</v>
      </c>
      <c r="F32">
        <v>10</v>
      </c>
      <c r="G32">
        <f t="shared" si="0"/>
        <v>10.198522395774512</v>
      </c>
    </row>
    <row r="33" spans="1:7" x14ac:dyDescent="0.25">
      <c r="A33" s="17">
        <v>27942.25</v>
      </c>
      <c r="B33" s="18">
        <v>-2.1433339520333126E-2</v>
      </c>
      <c r="D33">
        <f t="shared" si="1"/>
        <v>-3.3606883944202722E-3</v>
      </c>
      <c r="E33">
        <v>-3.3606883944202722E-3</v>
      </c>
      <c r="F33">
        <v>9</v>
      </c>
      <c r="G33">
        <f t="shared" si="0"/>
        <v>10.923409707120648</v>
      </c>
    </row>
    <row r="34" spans="1:7" x14ac:dyDescent="0.25">
      <c r="A34" s="17">
        <v>28308.09</v>
      </c>
      <c r="B34" s="18">
        <v>1.3007749228765669E-2</v>
      </c>
      <c r="D34">
        <f t="shared" si="1"/>
        <v>-2.3360994865133603E-3</v>
      </c>
      <c r="E34">
        <v>-2.3360994865133603E-3</v>
      </c>
      <c r="F34">
        <v>17</v>
      </c>
      <c r="G34">
        <f t="shared" si="0"/>
        <v>11.526403200363946</v>
      </c>
    </row>
    <row r="35" spans="1:7" x14ac:dyDescent="0.25">
      <c r="A35" s="17">
        <v>28575.05</v>
      </c>
      <c r="B35" s="18">
        <v>9.386329938868088E-3</v>
      </c>
      <c r="D35">
        <f t="shared" si="1"/>
        <v>-1.3115105786064482E-3</v>
      </c>
      <c r="E35">
        <v>-1.3115105786064482E-3</v>
      </c>
      <c r="F35">
        <v>9</v>
      </c>
      <c r="G35">
        <f t="shared" si="0"/>
        <v>11.98240533583969</v>
      </c>
    </row>
    <row r="36" spans="1:7" x14ac:dyDescent="0.25">
      <c r="A36" s="17">
        <v>28274.74</v>
      </c>
      <c r="B36" s="18">
        <v>-1.0565132903013452E-2</v>
      </c>
      <c r="D36">
        <f t="shared" si="1"/>
        <v>-2.8692167069953615E-4</v>
      </c>
      <c r="E36">
        <v>-2.8692167069953615E-4</v>
      </c>
      <c r="F36">
        <v>8</v>
      </c>
      <c r="G36">
        <f t="shared" si="0"/>
        <v>12.271815602434703</v>
      </c>
    </row>
    <row r="37" spans="1:7" x14ac:dyDescent="0.25">
      <c r="A37" s="17">
        <v>28435.49</v>
      </c>
      <c r="B37" s="18">
        <v>5.6691863368383694E-3</v>
      </c>
      <c r="D37">
        <f t="shared" si="1"/>
        <v>7.3766723720737593E-4</v>
      </c>
      <c r="E37">
        <v>7.3766723720737593E-4</v>
      </c>
      <c r="F37">
        <v>15</v>
      </c>
      <c r="G37">
        <f t="shared" si="0"/>
        <v>12.381927312474463</v>
      </c>
    </row>
    <row r="38" spans="1:7" x14ac:dyDescent="0.25">
      <c r="A38" s="17">
        <v>28169.96</v>
      </c>
      <c r="B38" s="18">
        <v>-9.3818509574745152E-3</v>
      </c>
      <c r="D38">
        <f t="shared" si="1"/>
        <v>1.762256145114288E-3</v>
      </c>
      <c r="E38">
        <v>1.762256145114288E-3</v>
      </c>
      <c r="F38">
        <v>22</v>
      </c>
      <c r="G38">
        <f t="shared" si="0"/>
        <v>12.307852827208968</v>
      </c>
    </row>
    <row r="39" spans="1:7" x14ac:dyDescent="0.25">
      <c r="A39" s="17">
        <v>27879.35</v>
      </c>
      <c r="B39" s="18">
        <v>-1.0369890520158801E-2</v>
      </c>
      <c r="D39">
        <f t="shared" si="1"/>
        <v>2.7868450530211999E-3</v>
      </c>
      <c r="E39">
        <v>2.7868450530211999E-3</v>
      </c>
      <c r="F39">
        <v>14</v>
      </c>
      <c r="G39">
        <f t="shared" si="0"/>
        <v>12.052883360542976</v>
      </c>
    </row>
    <row r="40" spans="1:7" x14ac:dyDescent="0.25">
      <c r="A40" s="17">
        <v>27761.98</v>
      </c>
      <c r="B40" s="18">
        <v>-4.2188126733469535E-3</v>
      </c>
      <c r="D40">
        <f t="shared" si="1"/>
        <v>3.8114339609281117E-3</v>
      </c>
      <c r="E40">
        <v>3.8114339609281117E-3</v>
      </c>
      <c r="F40">
        <v>8</v>
      </c>
      <c r="G40">
        <f t="shared" si="0"/>
        <v>11.628246461646885</v>
      </c>
    </row>
    <row r="41" spans="1:7" x14ac:dyDescent="0.25">
      <c r="A41" s="17">
        <v>27986.92</v>
      </c>
      <c r="B41" s="18">
        <v>8.0697994293785508E-3</v>
      </c>
      <c r="D41">
        <f t="shared" si="1"/>
        <v>4.8360228688350236E-3</v>
      </c>
      <c r="E41">
        <v>4.8360228688350236E-3</v>
      </c>
      <c r="F41">
        <v>9</v>
      </c>
      <c r="G41">
        <f t="shared" si="0"/>
        <v>11.052286071593105</v>
      </c>
    </row>
    <row r="42" spans="1:7" x14ac:dyDescent="0.25">
      <c r="A42" s="17">
        <v>28164.99</v>
      </c>
      <c r="B42" s="18">
        <v>6.3424591231752729E-3</v>
      </c>
      <c r="D42">
        <f t="shared" si="1"/>
        <v>5.8606117767419355E-3</v>
      </c>
      <c r="E42">
        <v>5.8606117767419355E-3</v>
      </c>
      <c r="F42">
        <v>12</v>
      </c>
      <c r="G42">
        <f t="shared" si="0"/>
        <v>10.349148574074345</v>
      </c>
    </row>
    <row r="43" spans="1:7" x14ac:dyDescent="0.25">
      <c r="A43" s="17">
        <v>28233.8</v>
      </c>
      <c r="B43" s="18">
        <v>2.4401244828979318E-3</v>
      </c>
      <c r="D43">
        <f t="shared" si="1"/>
        <v>6.8852006846488473E-3</v>
      </c>
      <c r="E43">
        <v>6.8852006846488473E-3</v>
      </c>
      <c r="F43">
        <v>10</v>
      </c>
      <c r="G43">
        <f t="shared" si="0"/>
        <v>9.547105926727582</v>
      </c>
    </row>
    <row r="44" spans="1:7" x14ac:dyDescent="0.25">
      <c r="A44" s="17">
        <v>28072.12</v>
      </c>
      <c r="B44" s="18">
        <v>-5.7429287849972335E-3</v>
      </c>
      <c r="D44">
        <f t="shared" si="1"/>
        <v>7.9097895925557601E-3</v>
      </c>
      <c r="E44">
        <v>7.9097895925557601E-3</v>
      </c>
      <c r="F44">
        <v>13</v>
      </c>
      <c r="G44">
        <f t="shared" si="0"/>
        <v>8.676677897809272</v>
      </c>
    </row>
    <row r="45" spans="1:7" x14ac:dyDescent="0.25">
      <c r="A45" s="17">
        <v>28208.45</v>
      </c>
      <c r="B45" s="18">
        <v>4.8446654555045756E-3</v>
      </c>
      <c r="D45">
        <f t="shared" si="1"/>
        <v>8.9343785004626728E-3</v>
      </c>
      <c r="E45">
        <v>8.9343785004626728E-3</v>
      </c>
      <c r="F45">
        <v>10</v>
      </c>
      <c r="G45">
        <f t="shared" si="0"/>
        <v>7.7687263688986361</v>
      </c>
    </row>
    <row r="46" spans="1:7" x14ac:dyDescent="0.25">
      <c r="A46" s="17">
        <v>28544.560000000001</v>
      </c>
      <c r="B46" s="18">
        <v>1.1844796589807726E-2</v>
      </c>
      <c r="D46">
        <f t="shared" si="1"/>
        <v>9.9589674083695855E-3</v>
      </c>
      <c r="E46">
        <v>9.9589674083695855E-3</v>
      </c>
      <c r="F46">
        <v>10</v>
      </c>
      <c r="G46">
        <f t="shared" si="0"/>
        <v>6.8526853227844358</v>
      </c>
    </row>
    <row r="47" spans="1:7" x14ac:dyDescent="0.25">
      <c r="A47" s="17">
        <v>28889.759999999998</v>
      </c>
      <c r="B47" s="18">
        <v>1.2020832031611164E-2</v>
      </c>
      <c r="D47">
        <f t="shared" si="1"/>
        <v>1.0983556316276498E-2</v>
      </c>
      <c r="E47">
        <v>1.0983556316276498E-2</v>
      </c>
      <c r="F47">
        <v>9</v>
      </c>
      <c r="G47">
        <f t="shared" si="0"/>
        <v>5.9550631156298</v>
      </c>
    </row>
    <row r="48" spans="1:7" x14ac:dyDescent="0.25">
      <c r="A48" s="17">
        <v>28916.7</v>
      </c>
      <c r="B48" s="18">
        <v>9.3207582510257164E-4</v>
      </c>
      <c r="D48">
        <f t="shared" si="1"/>
        <v>1.2008145224183411E-2</v>
      </c>
      <c r="E48">
        <v>1.2008145224183411E-2</v>
      </c>
      <c r="F48">
        <v>3</v>
      </c>
      <c r="G48">
        <f t="shared" si="0"/>
        <v>5.098313806361241</v>
      </c>
    </row>
    <row r="49" spans="1:7" x14ac:dyDescent="0.25">
      <c r="A49" s="17">
        <v>28831.52</v>
      </c>
      <c r="B49" s="18">
        <v>-2.9500497773030376E-3</v>
      </c>
      <c r="D49">
        <f t="shared" si="1"/>
        <v>1.3032734132090324E-2</v>
      </c>
      <c r="E49">
        <v>1.3032734132090324E-2</v>
      </c>
      <c r="F49">
        <v>4</v>
      </c>
      <c r="G49">
        <f t="shared" si="0"/>
        <v>4.3001278955686537</v>
      </c>
    </row>
    <row r="50" spans="1:7" x14ac:dyDescent="0.25">
      <c r="A50" s="17">
        <v>28650.49</v>
      </c>
      <c r="B50" s="18">
        <v>-6.2986871373079201E-3</v>
      </c>
      <c r="D50">
        <f t="shared" si="1"/>
        <v>1.4057323039997236E-2</v>
      </c>
      <c r="E50">
        <v>1.4057323039997236E-2</v>
      </c>
      <c r="F50">
        <v>3</v>
      </c>
      <c r="G50">
        <f t="shared" si="0"/>
        <v>3.5731462892507024</v>
      </c>
    </row>
    <row r="51" spans="1:7" x14ac:dyDescent="0.25">
      <c r="A51" s="17">
        <v>28647.33</v>
      </c>
      <c r="B51" s="18">
        <v>-1.1030088066886223E-4</v>
      </c>
      <c r="D51">
        <f t="shared" si="1"/>
        <v>1.5081911947904149E-2</v>
      </c>
      <c r="E51">
        <v>1.5081911947904149E-2</v>
      </c>
      <c r="F51">
        <v>4</v>
      </c>
      <c r="G51">
        <f t="shared" si="0"/>
        <v>2.9250603886261985</v>
      </c>
    </row>
    <row r="52" spans="1:7" x14ac:dyDescent="0.25">
      <c r="A52" s="17">
        <v>28652.18</v>
      </c>
      <c r="B52" s="18">
        <v>1.692859157638158E-4</v>
      </c>
      <c r="D52">
        <f t="shared" si="1"/>
        <v>1.610650085581106E-2</v>
      </c>
      <c r="E52">
        <v>1.610650085581106E-2</v>
      </c>
      <c r="F52">
        <v>1</v>
      </c>
      <c r="G52">
        <f t="shared" si="0"/>
        <v>2.3590301480157025</v>
      </c>
    </row>
    <row r="53" spans="1:7" x14ac:dyDescent="0.25">
      <c r="A53" s="17">
        <v>28211.46</v>
      </c>
      <c r="B53" s="18">
        <v>-1.5501252644837817E-2</v>
      </c>
      <c r="D53">
        <f t="shared" si="1"/>
        <v>1.7131089763717973E-2</v>
      </c>
      <c r="E53">
        <v>1.7131089763717973E-2</v>
      </c>
      <c r="F53">
        <v>1</v>
      </c>
      <c r="G53">
        <f t="shared" si="0"/>
        <v>1.8743330392467257</v>
      </c>
    </row>
    <row r="54" spans="1:7" x14ac:dyDescent="0.25">
      <c r="A54" s="17">
        <v>28155.58</v>
      </c>
      <c r="B54" s="18">
        <v>-1.9827196285694209E-3</v>
      </c>
      <c r="D54">
        <f t="shared" si="1"/>
        <v>1.8155678671624886E-2</v>
      </c>
      <c r="E54">
        <v>1.8155678671624886E-2</v>
      </c>
      <c r="F54">
        <v>2</v>
      </c>
      <c r="G54">
        <f t="shared" si="0"/>
        <v>1.467150429766638</v>
      </c>
    </row>
    <row r="55" spans="1:7" x14ac:dyDescent="0.25">
      <c r="A55" s="17">
        <v>28233.200000000001</v>
      </c>
      <c r="B55" s="18">
        <v>2.7530316855472149E-3</v>
      </c>
      <c r="D55">
        <f t="shared" si="1"/>
        <v>1.9180267579531798E-2</v>
      </c>
      <c r="E55">
        <v>1.9180267579531798E-2</v>
      </c>
      <c r="F55">
        <v>1</v>
      </c>
      <c r="G55">
        <f t="shared" si="0"/>
        <v>1.1314025278231601</v>
      </c>
    </row>
    <row r="56" spans="1:7" x14ac:dyDescent="0.25">
      <c r="A56" s="17">
        <v>28525.1</v>
      </c>
      <c r="B56" s="18">
        <v>1.0285811010180843E-2</v>
      </c>
      <c r="D56">
        <f t="shared" si="1"/>
        <v>2.0204856487438711E-2</v>
      </c>
      <c r="E56">
        <v>2.0204856487438711E-2</v>
      </c>
      <c r="F56">
        <v>0</v>
      </c>
      <c r="G56">
        <f t="shared" si="0"/>
        <v>0.85955616445057959</v>
      </c>
    </row>
    <row r="57" spans="1:7" x14ac:dyDescent="0.25">
      <c r="A57" s="17">
        <v>28584.58</v>
      </c>
      <c r="B57" s="18">
        <v>2.0830101484245376E-3</v>
      </c>
      <c r="D57">
        <f t="shared" si="1"/>
        <v>2.1229445395345624E-2</v>
      </c>
      <c r="E57">
        <v>2.1229445395345624E-2</v>
      </c>
      <c r="F57">
        <v>1</v>
      </c>
      <c r="G57">
        <f t="shared" si="0"/>
        <v>0.64334804987403627</v>
      </c>
    </row>
    <row r="58" spans="1:7" x14ac:dyDescent="0.25">
      <c r="A58" s="17">
        <v>28481.77</v>
      </c>
      <c r="B58" s="18">
        <v>-3.6031780981579907E-3</v>
      </c>
      <c r="D58">
        <f t="shared" si="1"/>
        <v>2.2254034303252537E-2</v>
      </c>
      <c r="E58">
        <v>2.2254034303252537E-2</v>
      </c>
      <c r="F58">
        <v>0</v>
      </c>
      <c r="G58">
        <f t="shared" si="0"/>
        <v>0.47438651308942531</v>
      </c>
    </row>
    <row r="59" spans="1:7" x14ac:dyDescent="0.25">
      <c r="A59" s="17">
        <v>28872.73</v>
      </c>
      <c r="B59" s="18">
        <v>1.3633317544025797E-2</v>
      </c>
      <c r="D59">
        <f t="shared" si="1"/>
        <v>2.3278623211159449E-2</v>
      </c>
      <c r="E59">
        <v>2.3278623211159449E-2</v>
      </c>
      <c r="F59">
        <v>1</v>
      </c>
      <c r="G59">
        <f t="shared" si="0"/>
        <v>0.34461429859183595</v>
      </c>
    </row>
    <row r="60" spans="1:7" ht="15.75" thickBot="1" x14ac:dyDescent="0.3">
      <c r="A60" s="17">
        <v>28895.39</v>
      </c>
      <c r="B60" s="18">
        <v>7.8451579044648253E-4</v>
      </c>
      <c r="E60" s="25" t="s">
        <v>17</v>
      </c>
      <c r="F60" s="25">
        <v>0</v>
      </c>
    </row>
    <row r="61" spans="1:7" x14ac:dyDescent="0.25">
      <c r="A61" s="17">
        <v>28585.86</v>
      </c>
      <c r="B61" s="18">
        <v>-1.0769876850833492E-2</v>
      </c>
    </row>
    <row r="62" spans="1:7" x14ac:dyDescent="0.25">
      <c r="A62" s="17">
        <v>28757.63</v>
      </c>
      <c r="B62" s="18">
        <v>5.9909333650076824E-3</v>
      </c>
    </row>
    <row r="63" spans="1:7" x14ac:dyDescent="0.25">
      <c r="A63" s="17">
        <v>29229.3</v>
      </c>
      <c r="B63" s="18">
        <v>1.6268507500100546E-2</v>
      </c>
    </row>
    <row r="64" spans="1:7" x14ac:dyDescent="0.25">
      <c r="A64" s="17">
        <v>28708.55</v>
      </c>
      <c r="B64" s="18">
        <v>-1.79766430307206E-2</v>
      </c>
    </row>
    <row r="65" spans="1:2" x14ac:dyDescent="0.25">
      <c r="A65" s="17">
        <v>28575.9</v>
      </c>
      <c r="B65" s="18">
        <v>-4.6312825591684958E-3</v>
      </c>
    </row>
    <row r="66" spans="1:2" x14ac:dyDescent="0.25">
      <c r="A66" s="17">
        <v>28382.19</v>
      </c>
      <c r="B66" s="18">
        <v>-6.8018694741731863E-3</v>
      </c>
    </row>
    <row r="67" spans="1:2" x14ac:dyDescent="0.25">
      <c r="A67" s="17">
        <v>28098.880000000001</v>
      </c>
      <c r="B67" s="18">
        <v>-1.003211787958549E-2</v>
      </c>
    </row>
    <row r="68" spans="1:2" x14ac:dyDescent="0.25">
      <c r="A68" s="17">
        <v>28012.3</v>
      </c>
      <c r="B68" s="18">
        <v>-3.0860184623497117E-3</v>
      </c>
    </row>
    <row r="69" spans="1:2" x14ac:dyDescent="0.25">
      <c r="A69" s="17">
        <v>28163.03</v>
      </c>
      <c r="B69" s="18">
        <v>5.3664255014887067E-3</v>
      </c>
    </row>
    <row r="70" spans="1:2" x14ac:dyDescent="0.25">
      <c r="A70" s="17">
        <v>28243.26</v>
      </c>
      <c r="B70" s="18">
        <v>2.8447201226902276E-3</v>
      </c>
    </row>
    <row r="71" spans="1:2" x14ac:dyDescent="0.25">
      <c r="A71" s="17">
        <v>27849.65</v>
      </c>
      <c r="B71" s="18">
        <v>-1.4034446086577846E-2</v>
      </c>
    </row>
    <row r="72" spans="1:2" x14ac:dyDescent="0.25">
      <c r="A72" s="17">
        <v>27482.21</v>
      </c>
      <c r="B72" s="18">
        <v>-1.3281512723723706E-2</v>
      </c>
    </row>
    <row r="73" spans="1:2" x14ac:dyDescent="0.25">
      <c r="A73" s="17">
        <v>27435.59</v>
      </c>
      <c r="B73" s="18">
        <v>-1.6978105895993022E-3</v>
      </c>
    </row>
    <row r="74" spans="1:2" x14ac:dyDescent="0.25">
      <c r="A74" s="17">
        <v>27490.81</v>
      </c>
      <c r="B74" s="18">
        <v>2.0106913471112085E-3</v>
      </c>
    </row>
    <row r="75" spans="1:2" x14ac:dyDescent="0.25">
      <c r="A75" s="17">
        <v>27810.61</v>
      </c>
      <c r="B75" s="18">
        <v>1.1565835558073162E-2</v>
      </c>
    </row>
    <row r="76" spans="1:2" x14ac:dyDescent="0.25">
      <c r="A76" s="17">
        <v>27682.06</v>
      </c>
      <c r="B76" s="18">
        <v>-4.6330526156200223E-3</v>
      </c>
    </row>
    <row r="77" spans="1:2" x14ac:dyDescent="0.25">
      <c r="A77" s="17">
        <v>28318.22</v>
      </c>
      <c r="B77" s="18">
        <v>2.2720863797225467E-2</v>
      </c>
    </row>
    <row r="78" spans="1:2" x14ac:dyDescent="0.25">
      <c r="A78" s="17">
        <v>28419.06</v>
      </c>
      <c r="B78" s="18">
        <v>3.5546330800345035E-3</v>
      </c>
    </row>
    <row r="79" spans="1:2" x14ac:dyDescent="0.25">
      <c r="A79" s="17">
        <v>28493.35</v>
      </c>
      <c r="B79" s="18">
        <v>2.6106798919443069E-3</v>
      </c>
    </row>
    <row r="80" spans="1:2" x14ac:dyDescent="0.25">
      <c r="A80" s="17">
        <v>28237.02</v>
      </c>
      <c r="B80" s="18">
        <v>-9.0368437371500642E-3</v>
      </c>
    </row>
    <row r="81" spans="1:2" x14ac:dyDescent="0.25">
      <c r="A81" s="17">
        <v>28391.599999999999</v>
      </c>
      <c r="B81" s="18">
        <v>5.4594437916609092E-3</v>
      </c>
    </row>
    <row r="82" spans="1:2" x14ac:dyDescent="0.25">
      <c r="A82" s="17">
        <v>28367.360000000001</v>
      </c>
      <c r="B82" s="18">
        <v>-8.5413832366535716E-4</v>
      </c>
    </row>
    <row r="83" spans="1:2" x14ac:dyDescent="0.25">
      <c r="A83" s="17">
        <v>28135.79</v>
      </c>
      <c r="B83" s="18">
        <v>-8.1967570493441198E-3</v>
      </c>
    </row>
    <row r="84" spans="1:2" x14ac:dyDescent="0.25">
      <c r="A84" s="17">
        <v>27746.82</v>
      </c>
      <c r="B84" s="18">
        <v>-1.3921192364928666E-2</v>
      </c>
    </row>
    <row r="85" spans="1:2" x14ac:dyDescent="0.25">
      <c r="A85" s="17">
        <v>27357</v>
      </c>
      <c r="B85" s="18">
        <v>-1.4148801411748516E-2</v>
      </c>
    </row>
    <row r="86" spans="1:2" x14ac:dyDescent="0.25">
      <c r="A86" s="17">
        <v>27558.78</v>
      </c>
      <c r="B86" s="18">
        <v>7.3487404923036201E-3</v>
      </c>
    </row>
    <row r="87" spans="1:2" x14ac:dyDescent="0.25">
      <c r="A87" s="17">
        <v>27572.74</v>
      </c>
      <c r="B87" s="18">
        <v>5.0642537330214095E-4</v>
      </c>
    </row>
    <row r="88" spans="1:2" x14ac:dyDescent="0.25">
      <c r="A88" s="17">
        <v>27428.6</v>
      </c>
      <c r="B88" s="18">
        <v>-5.241338846651661E-3</v>
      </c>
    </row>
    <row r="89" spans="1:2" x14ac:dyDescent="0.25">
      <c r="A89" s="17">
        <v>27507.9</v>
      </c>
      <c r="B89" s="18">
        <v>2.8869715062969895E-3</v>
      </c>
    </row>
    <row r="90" spans="1:2" x14ac:dyDescent="0.25">
      <c r="A90" s="17">
        <v>27287.45</v>
      </c>
      <c r="B90" s="18">
        <v>-8.0463466113210522E-3</v>
      </c>
    </row>
    <row r="91" spans="1:2" x14ac:dyDescent="0.25">
      <c r="A91" s="17">
        <v>27339.91</v>
      </c>
      <c r="B91" s="18">
        <v>1.9206498767877708E-3</v>
      </c>
    </row>
    <row r="92" spans="1:2" x14ac:dyDescent="0.25">
      <c r="A92" s="17">
        <v>27741.91</v>
      </c>
      <c r="B92" s="18">
        <v>1.4596726746978131E-2</v>
      </c>
    </row>
    <row r="93" spans="1:2" x14ac:dyDescent="0.25">
      <c r="A93" s="17">
        <v>27985.439999999999</v>
      </c>
      <c r="B93" s="18">
        <v>8.7401087709820646E-3</v>
      </c>
    </row>
    <row r="94" spans="1:2" x14ac:dyDescent="0.25">
      <c r="A94" s="17">
        <v>28479.39</v>
      </c>
      <c r="B94" s="18">
        <v>1.749629284675263E-2</v>
      </c>
    </row>
    <row r="95" spans="1:2" x14ac:dyDescent="0.25">
      <c r="A95" s="17">
        <v>28674.83</v>
      </c>
      <c r="B95" s="18">
        <v>6.8390667136374751E-3</v>
      </c>
    </row>
    <row r="96" spans="1:2" x14ac:dyDescent="0.25">
      <c r="A96" s="17">
        <v>28592.6</v>
      </c>
      <c r="B96" s="18">
        <v>-2.8717914009354839E-3</v>
      </c>
    </row>
    <row r="97" spans="1:2" x14ac:dyDescent="0.25">
      <c r="A97" s="17">
        <v>28395.9</v>
      </c>
      <c r="B97" s="18">
        <v>-6.9031745395961661E-3</v>
      </c>
    </row>
    <row r="98" spans="1:2" x14ac:dyDescent="0.25">
      <c r="A98" s="17">
        <v>28433.33</v>
      </c>
      <c r="B98" s="18">
        <v>1.3172800480478371E-3</v>
      </c>
    </row>
    <row r="99" spans="1:2" x14ac:dyDescent="0.25">
      <c r="A99" s="17">
        <v>28644.09</v>
      </c>
      <c r="B99" s="18">
        <v>7.3850905628056593E-3</v>
      </c>
    </row>
    <row r="100" spans="1:2" x14ac:dyDescent="0.25">
      <c r="A100" s="17">
        <v>28504.43</v>
      </c>
      <c r="B100" s="18">
        <v>-4.8876253672590813E-3</v>
      </c>
    </row>
    <row r="101" spans="1:2" x14ac:dyDescent="0.25">
      <c r="A101" s="17">
        <v>28925.26</v>
      </c>
      <c r="B101" s="18">
        <v>1.4655748011617301E-2</v>
      </c>
    </row>
    <row r="102" spans="1:2" x14ac:dyDescent="0.25">
      <c r="A102" s="17">
        <v>29344.43</v>
      </c>
      <c r="B102" s="18">
        <v>1.4387487925570933E-2</v>
      </c>
    </row>
    <row r="103" spans="1:2" x14ac:dyDescent="0.25">
      <c r="A103" s="17">
        <v>29466.93</v>
      </c>
      <c r="B103" s="18">
        <v>4.1658678581827707E-3</v>
      </c>
    </row>
    <row r="104" spans="1:2" x14ac:dyDescent="0.25">
      <c r="A104" s="17">
        <v>29258.1</v>
      </c>
      <c r="B104" s="18">
        <v>-7.1121591684696105E-3</v>
      </c>
    </row>
    <row r="105" spans="1:2" x14ac:dyDescent="0.25">
      <c r="A105" s="17">
        <v>29498.43</v>
      </c>
      <c r="B105" s="18">
        <v>8.1805831718680406E-3</v>
      </c>
    </row>
    <row r="106" spans="1:2" x14ac:dyDescent="0.25">
      <c r="A106" s="17">
        <v>29541.9</v>
      </c>
      <c r="B106" s="18">
        <v>1.4725530109698461E-3</v>
      </c>
    </row>
    <row r="107" spans="1:2" x14ac:dyDescent="0.25">
      <c r="A107" s="17">
        <v>29153.42</v>
      </c>
      <c r="B107" s="18">
        <v>-1.3237364501702297E-2</v>
      </c>
    </row>
    <row r="108" spans="1:2" x14ac:dyDescent="0.25">
      <c r="A108" s="17">
        <v>29154.91</v>
      </c>
      <c r="B108" s="18">
        <v>5.1107620483158455E-5</v>
      </c>
    </row>
    <row r="109" spans="1:2" x14ac:dyDescent="0.25">
      <c r="A109" s="17">
        <v>29235.71</v>
      </c>
      <c r="B109" s="18">
        <v>2.7675695710566595E-3</v>
      </c>
    </row>
    <row r="110" spans="1:2" x14ac:dyDescent="0.25">
      <c r="A110" s="17">
        <v>29432.3</v>
      </c>
      <c r="B110" s="18">
        <v>6.7018034464038471E-3</v>
      </c>
    </row>
    <row r="111" spans="1:2" x14ac:dyDescent="0.25">
      <c r="A111" s="17">
        <v>29342.29</v>
      </c>
      <c r="B111" s="18">
        <v>-3.0628906256103725E-3</v>
      </c>
    </row>
    <row r="112" spans="1:2" x14ac:dyDescent="0.25">
      <c r="A112" s="17">
        <v>29376.74</v>
      </c>
      <c r="B112" s="18">
        <v>1.1733846404701081E-3</v>
      </c>
    </row>
    <row r="113" spans="1:2" x14ac:dyDescent="0.25">
      <c r="A113" s="17">
        <v>29688.45</v>
      </c>
      <c r="B113" s="18">
        <v>1.0554876530261369E-2</v>
      </c>
    </row>
    <row r="114" spans="1:2" x14ac:dyDescent="0.25">
      <c r="A114" s="17">
        <v>29737.38</v>
      </c>
      <c r="B114" s="18">
        <v>1.6467590291099335E-3</v>
      </c>
    </row>
    <row r="115" spans="1:2" x14ac:dyDescent="0.25">
      <c r="A115" s="17">
        <v>29928.45</v>
      </c>
      <c r="B115" s="18">
        <v>6.4046927074311606E-3</v>
      </c>
    </row>
    <row r="116" spans="1:2" x14ac:dyDescent="0.25">
      <c r="A116" s="17">
        <v>29914.09</v>
      </c>
      <c r="B116" s="18">
        <v>-4.799261620789852E-4</v>
      </c>
    </row>
    <row r="117" spans="1:2" x14ac:dyDescent="0.25">
      <c r="A117" s="17">
        <v>30082.880000000001</v>
      </c>
      <c r="B117" s="18">
        <v>5.6266323219275509E-3</v>
      </c>
    </row>
    <row r="118" spans="1:2" x14ac:dyDescent="0.25">
      <c r="A118" s="17">
        <v>30326.29</v>
      </c>
      <c r="B118" s="18">
        <v>8.0587539051983435E-3</v>
      </c>
    </row>
    <row r="119" spans="1:2" x14ac:dyDescent="0.25">
      <c r="A119" s="17">
        <v>30121.77</v>
      </c>
      <c r="B119" s="18">
        <v>-6.7668269391187256E-3</v>
      </c>
    </row>
    <row r="120" spans="1:2" x14ac:dyDescent="0.25">
      <c r="A120" s="17">
        <v>30403.9</v>
      </c>
      <c r="B120" s="18">
        <v>9.3227235121289675E-3</v>
      </c>
    </row>
    <row r="121" spans="1:2" x14ac:dyDescent="0.25">
      <c r="A121" s="17">
        <v>30426.58</v>
      </c>
      <c r="B121" s="18">
        <v>7.4567884556929758E-4</v>
      </c>
    </row>
    <row r="122" spans="1:2" x14ac:dyDescent="0.25">
      <c r="A122" s="17">
        <v>30342.15</v>
      </c>
      <c r="B122" s="18">
        <v>-2.7787335468816123E-3</v>
      </c>
    </row>
    <row r="123" spans="1:2" x14ac:dyDescent="0.25">
      <c r="A123" s="17">
        <v>30295.69</v>
      </c>
      <c r="B123" s="18">
        <v>-1.5323767829252236E-3</v>
      </c>
    </row>
    <row r="124" spans="1:2" x14ac:dyDescent="0.25">
      <c r="A124" s="17">
        <v>30359.06</v>
      </c>
      <c r="B124" s="18">
        <v>2.0895320830398635E-3</v>
      </c>
    </row>
    <row r="125" spans="1:2" x14ac:dyDescent="0.25">
      <c r="A125" s="17">
        <v>30373.89</v>
      </c>
      <c r="B125" s="18">
        <v>4.8836752684480484E-4</v>
      </c>
    </row>
    <row r="126" spans="1:2" x14ac:dyDescent="0.25">
      <c r="A126" s="17">
        <v>30241.02</v>
      </c>
      <c r="B126" s="18">
        <v>-4.3840768819032386E-3</v>
      </c>
    </row>
    <row r="127" spans="1:2" x14ac:dyDescent="0.25">
      <c r="A127" s="17">
        <v>30363.53</v>
      </c>
      <c r="B127" s="18">
        <v>4.0429362769688658E-3</v>
      </c>
    </row>
    <row r="128" spans="1:2" x14ac:dyDescent="0.25">
      <c r="A128" s="17">
        <v>30361.21</v>
      </c>
      <c r="B128" s="18">
        <v>-7.6410372481792001E-5</v>
      </c>
    </row>
    <row r="129" spans="1:2" x14ac:dyDescent="0.25">
      <c r="A129" s="17">
        <v>30274.26</v>
      </c>
      <c r="B129" s="18">
        <v>-2.86796027468385E-3</v>
      </c>
    </row>
    <row r="130" spans="1:2" x14ac:dyDescent="0.25">
      <c r="A130" s="17">
        <v>30353.29</v>
      </c>
      <c r="B130" s="18">
        <v>2.6070670763566127E-3</v>
      </c>
    </row>
    <row r="131" spans="1:2" x14ac:dyDescent="0.25">
      <c r="A131" s="17">
        <v>30421.51</v>
      </c>
      <c r="B131" s="18">
        <v>2.2450103876212198E-3</v>
      </c>
    </row>
    <row r="132" spans="1:2" x14ac:dyDescent="0.25">
      <c r="A132" s="17">
        <v>30331.17</v>
      </c>
      <c r="B132" s="18">
        <v>-2.9740273708710606E-3</v>
      </c>
    </row>
    <row r="133" spans="1:2" x14ac:dyDescent="0.25">
      <c r="A133" s="17">
        <v>30351.62</v>
      </c>
      <c r="B133" s="18">
        <v>6.739967221070024E-4</v>
      </c>
    </row>
    <row r="134" spans="1:2" x14ac:dyDescent="0.25">
      <c r="A134" s="17">
        <v>30524.63</v>
      </c>
      <c r="B134" s="18">
        <v>5.6840053649540702E-3</v>
      </c>
    </row>
    <row r="135" spans="1:2" x14ac:dyDescent="0.25">
      <c r="A135" s="17">
        <v>30100.84</v>
      </c>
      <c r="B135" s="18">
        <v>-1.3980820369002932E-2</v>
      </c>
    </row>
    <row r="136" spans="1:2" x14ac:dyDescent="0.25">
      <c r="A136" s="17">
        <v>30403.96</v>
      </c>
      <c r="B136" s="18">
        <v>1.0019784744380382E-2</v>
      </c>
    </row>
    <row r="137" spans="1:2" x14ac:dyDescent="0.25">
      <c r="A137" s="17">
        <v>30440.95</v>
      </c>
      <c r="B137" s="18">
        <v>1.2158783555451687E-3</v>
      </c>
    </row>
    <row r="138" spans="1:2" x14ac:dyDescent="0.25">
      <c r="A138" s="17">
        <v>30569.919999999998</v>
      </c>
      <c r="B138" s="18">
        <v>4.2277775124944647E-3</v>
      </c>
    </row>
    <row r="139" spans="1:2" x14ac:dyDescent="0.25">
      <c r="A139" s="17">
        <v>30408.78</v>
      </c>
      <c r="B139" s="18">
        <v>-5.2851364522035846E-3</v>
      </c>
    </row>
    <row r="140" spans="1:2" x14ac:dyDescent="0.25">
      <c r="A140" s="17">
        <v>30450.78</v>
      </c>
      <c r="B140" s="18">
        <v>1.3802270889764984E-3</v>
      </c>
    </row>
    <row r="141" spans="1:2" x14ac:dyDescent="0.25">
      <c r="A141" s="17">
        <v>30249.16</v>
      </c>
      <c r="B141" s="18">
        <v>-6.6431940951201399E-3</v>
      </c>
    </row>
    <row r="142" spans="1:2" x14ac:dyDescent="0.25">
      <c r="A142" s="17">
        <v>30470.55</v>
      </c>
      <c r="B142" s="18">
        <v>7.2922278799701758E-3</v>
      </c>
    </row>
    <row r="143" spans="1:2" x14ac:dyDescent="0.25">
      <c r="A143" s="17">
        <v>30327.72</v>
      </c>
      <c r="B143" s="18">
        <v>-4.6984975973184051E-3</v>
      </c>
    </row>
    <row r="144" spans="1:2" x14ac:dyDescent="0.25">
      <c r="A144" s="17">
        <v>30337.62</v>
      </c>
      <c r="B144" s="18">
        <v>3.2638076660839534E-4</v>
      </c>
    </row>
    <row r="145" spans="1:2" x14ac:dyDescent="0.25">
      <c r="A145" s="17">
        <v>30098.86</v>
      </c>
      <c r="B145" s="18">
        <v>-7.9012292620662793E-3</v>
      </c>
    </row>
    <row r="146" spans="1:2" x14ac:dyDescent="0.25">
      <c r="A146" s="17">
        <v>30350.53</v>
      </c>
      <c r="B146" s="18">
        <v>8.3266830020381089E-3</v>
      </c>
    </row>
    <row r="147" spans="1:2" x14ac:dyDescent="0.25">
      <c r="A147" s="17">
        <v>30283.61</v>
      </c>
      <c r="B147" s="18">
        <v>-2.2073382147886579E-3</v>
      </c>
    </row>
    <row r="148" spans="1:2" x14ac:dyDescent="0.25">
      <c r="A148" s="17">
        <v>30182.32</v>
      </c>
      <c r="B148" s="18">
        <v>-3.350319584774704E-3</v>
      </c>
    </row>
    <row r="149" spans="1:2" x14ac:dyDescent="0.25">
      <c r="A149" s="17">
        <v>30077.46</v>
      </c>
      <c r="B149" s="18">
        <v>-3.4802684590292182E-3</v>
      </c>
    </row>
    <row r="150" spans="1:2" x14ac:dyDescent="0.25">
      <c r="A150" s="17">
        <v>30338.35</v>
      </c>
      <c r="B150" s="18">
        <v>8.6365347627029472E-3</v>
      </c>
    </row>
    <row r="151" spans="1:2" x14ac:dyDescent="0.25">
      <c r="A151" s="17">
        <v>30157.8</v>
      </c>
      <c r="B151" s="18">
        <v>-5.968992607488695E-3</v>
      </c>
    </row>
    <row r="152" spans="1:2" x14ac:dyDescent="0.25">
      <c r="A152" s="17">
        <v>30379.33</v>
      </c>
      <c r="B152" s="18">
        <v>7.3188467594422187E-3</v>
      </c>
    </row>
    <row r="153" spans="1:2" x14ac:dyDescent="0.25">
      <c r="A153" s="17">
        <v>30233.61</v>
      </c>
      <c r="B153" s="18">
        <v>-4.8082234830310513E-3</v>
      </c>
    </row>
    <row r="154" spans="1:2" x14ac:dyDescent="0.25">
      <c r="A154" s="17">
        <v>30623.27</v>
      </c>
      <c r="B154" s="18">
        <v>1.2805958014844484E-2</v>
      </c>
    </row>
    <row r="155" spans="1:2" x14ac:dyDescent="0.25">
      <c r="A155" s="17">
        <v>30744.240000000002</v>
      </c>
      <c r="B155" s="18">
        <v>3.9424821599580778E-3</v>
      </c>
    </row>
    <row r="156" spans="1:2" x14ac:dyDescent="0.25">
      <c r="A156" s="17">
        <v>30689.11</v>
      </c>
      <c r="B156" s="18">
        <v>-1.7947910963369282E-3</v>
      </c>
    </row>
    <row r="157" spans="1:2" x14ac:dyDescent="0.25">
      <c r="A157" s="17">
        <v>30717.95</v>
      </c>
      <c r="B157" s="18">
        <v>9.393057449893548E-4</v>
      </c>
    </row>
    <row r="158" spans="1:2" x14ac:dyDescent="0.25">
      <c r="A158" s="17">
        <v>30952.79</v>
      </c>
      <c r="B158" s="18">
        <v>7.6159661815783236E-3</v>
      </c>
    </row>
    <row r="159" spans="1:2" x14ac:dyDescent="0.25">
      <c r="A159" s="17">
        <v>31116.75</v>
      </c>
      <c r="B159" s="18">
        <v>5.2831189456807428E-3</v>
      </c>
    </row>
    <row r="160" spans="1:2" x14ac:dyDescent="0.25">
      <c r="A160" s="17">
        <v>30976.02</v>
      </c>
      <c r="B160" s="18">
        <v>-4.5329026541183499E-3</v>
      </c>
    </row>
    <row r="161" spans="1:2" x14ac:dyDescent="0.25">
      <c r="A161" s="17">
        <v>31064.15</v>
      </c>
      <c r="B161" s="18">
        <v>2.8410644032571646E-3</v>
      </c>
    </row>
    <row r="162" spans="1:2" x14ac:dyDescent="0.25">
      <c r="A162" s="17">
        <v>31156.06</v>
      </c>
      <c r="B162" s="18">
        <v>2.9543476902602526E-3</v>
      </c>
    </row>
    <row r="163" spans="1:2" x14ac:dyDescent="0.25">
      <c r="A163" s="17">
        <v>31456.73</v>
      </c>
      <c r="B163" s="18">
        <v>9.6041818661733551E-3</v>
      </c>
    </row>
    <row r="164" spans="1:2" x14ac:dyDescent="0.25">
      <c r="A164" s="17">
        <v>31134.17</v>
      </c>
      <c r="B164" s="18">
        <v>-1.0307020847538841E-2</v>
      </c>
    </row>
    <row r="165" spans="1:2" x14ac:dyDescent="0.25">
      <c r="A165" s="17">
        <v>31329.38</v>
      </c>
      <c r="B165" s="18">
        <v>6.250385561730327E-3</v>
      </c>
    </row>
    <row r="166" spans="1:2" x14ac:dyDescent="0.25">
      <c r="A166" s="17">
        <v>31694.44</v>
      </c>
      <c r="B166" s="18">
        <v>1.1584955749088053E-2</v>
      </c>
    </row>
    <row r="167" spans="1:2" x14ac:dyDescent="0.25">
      <c r="A167" s="17">
        <v>31732.39</v>
      </c>
      <c r="B167" s="18">
        <v>1.1966546185152782E-3</v>
      </c>
    </row>
    <row r="168" spans="1:2" x14ac:dyDescent="0.25">
      <c r="A168" s="17">
        <v>31676.05</v>
      </c>
      <c r="B168" s="18">
        <v>-1.7770509675490386E-3</v>
      </c>
    </row>
    <row r="169" spans="1:2" x14ac:dyDescent="0.25">
      <c r="A169" s="17">
        <v>31701.48</v>
      </c>
      <c r="B169" s="18">
        <v>8.0249266150732225E-4</v>
      </c>
    </row>
    <row r="170" spans="1:2" x14ac:dyDescent="0.25">
      <c r="A170" s="17">
        <v>32018.400000000001</v>
      </c>
      <c r="B170" s="18">
        <v>9.9473700600099593E-3</v>
      </c>
    </row>
    <row r="171" spans="1:2" x14ac:dyDescent="0.25">
      <c r="A171" s="17">
        <v>32356.26</v>
      </c>
      <c r="B171" s="18">
        <v>1.0496773176758291E-2</v>
      </c>
    </row>
    <row r="172" spans="1:2" x14ac:dyDescent="0.25">
      <c r="A172" s="17">
        <v>32700.92</v>
      </c>
      <c r="B172" s="18">
        <v>1.0595701336685961E-2</v>
      </c>
    </row>
    <row r="173" spans="1:2" x14ac:dyDescent="0.25">
      <c r="A173" s="17">
        <v>32557.81</v>
      </c>
      <c r="B173" s="18">
        <v>-4.3859336340192024E-3</v>
      </c>
    </row>
    <row r="174" spans="1:2" x14ac:dyDescent="0.25">
      <c r="A174" s="17">
        <v>32706.44</v>
      </c>
      <c r="B174" s="18">
        <v>4.5547219787285603E-3</v>
      </c>
    </row>
    <row r="175" spans="1:2" x14ac:dyDescent="0.25">
      <c r="A175" s="17">
        <v>32617.96</v>
      </c>
      <c r="B175" s="18">
        <v>-2.7089434915062507E-3</v>
      </c>
    </row>
    <row r="176" spans="1:2" x14ac:dyDescent="0.25">
      <c r="A176" s="17">
        <v>32580.94</v>
      </c>
      <c r="B176" s="18">
        <v>-1.1356021030536048E-3</v>
      </c>
    </row>
    <row r="177" spans="1:2" x14ac:dyDescent="0.25">
      <c r="A177" s="17">
        <v>32934.29</v>
      </c>
      <c r="B177" s="18">
        <v>1.0786909432643725E-2</v>
      </c>
    </row>
    <row r="178" spans="1:2" x14ac:dyDescent="0.25">
      <c r="A178" s="17">
        <v>32912.339999999997</v>
      </c>
      <c r="B178" s="18">
        <v>-6.6670081105287373E-4</v>
      </c>
    </row>
    <row r="179" spans="1:2" x14ac:dyDescent="0.25">
      <c r="A179" s="17">
        <v>33146.160000000003</v>
      </c>
      <c r="B179" s="18">
        <v>7.0792093824100849E-3</v>
      </c>
    </row>
    <row r="180" spans="1:2" x14ac:dyDescent="0.25">
      <c r="A180" s="17">
        <v>33363.839999999997</v>
      </c>
      <c r="B180" s="18">
        <v>6.5458059616437022E-3</v>
      </c>
    </row>
    <row r="181" spans="1:2" x14ac:dyDescent="0.25">
      <c r="A181" s="17">
        <v>33418.68</v>
      </c>
      <c r="B181" s="18">
        <v>1.6423463003991793E-3</v>
      </c>
    </row>
    <row r="182" spans="1:2" x14ac:dyDescent="0.25">
      <c r="A182" s="17">
        <v>33403.800000000003</v>
      </c>
      <c r="B182" s="18">
        <v>-4.4535911405697609E-4</v>
      </c>
    </row>
    <row r="183" spans="1:2" x14ac:dyDescent="0.25">
      <c r="A183" s="17">
        <v>33315.07</v>
      </c>
      <c r="B183" s="18">
        <v>-2.6598187982211242E-3</v>
      </c>
    </row>
    <row r="184" spans="1:2" x14ac:dyDescent="0.25">
      <c r="A184" s="17">
        <v>33753.120000000003</v>
      </c>
      <c r="B184" s="18">
        <v>1.3063010322330386E-2</v>
      </c>
    </row>
    <row r="185" spans="1:2" x14ac:dyDescent="0.25">
      <c r="A185" s="17">
        <v>33885.43</v>
      </c>
      <c r="B185" s="18">
        <v>3.9122709981176482E-3</v>
      </c>
    </row>
    <row r="186" spans="1:2" x14ac:dyDescent="0.25">
      <c r="A186" s="17">
        <v>33786.18</v>
      </c>
      <c r="B186" s="18">
        <v>-2.9332853515259419E-3</v>
      </c>
    </row>
    <row r="187" spans="1:2" x14ac:dyDescent="0.25">
      <c r="A187" s="17">
        <v>33940.03</v>
      </c>
      <c r="B187" s="18">
        <v>4.5433005816262161E-3</v>
      </c>
    </row>
    <row r="188" spans="1:2" x14ac:dyDescent="0.25">
      <c r="A188" s="17">
        <v>33940.959999999999</v>
      </c>
      <c r="B188" s="18">
        <v>2.7400896777033819E-5</v>
      </c>
    </row>
    <row r="189" spans="1:2" x14ac:dyDescent="0.25">
      <c r="A189" s="17">
        <v>34262.36</v>
      </c>
      <c r="B189" s="18">
        <v>9.4248309053386724E-3</v>
      </c>
    </row>
    <row r="190" spans="1:2" x14ac:dyDescent="0.25">
      <c r="A190" s="17">
        <v>34293.29</v>
      </c>
      <c r="B190" s="18">
        <v>9.0233269172161938E-4</v>
      </c>
    </row>
    <row r="191" spans="1:2" x14ac:dyDescent="0.25">
      <c r="A191" s="17">
        <v>34327.949999999997</v>
      </c>
      <c r="B191" s="18">
        <v>1.0101829389107836E-3</v>
      </c>
    </row>
    <row r="192" spans="1:2" x14ac:dyDescent="0.25">
      <c r="A192" s="17">
        <v>34343.61</v>
      </c>
      <c r="B192" s="18">
        <v>4.5608401124011517E-4</v>
      </c>
    </row>
    <row r="193" spans="1:2" x14ac:dyDescent="0.25">
      <c r="A193" s="17">
        <v>34639.410000000003</v>
      </c>
      <c r="B193" s="18">
        <v>8.5760760541540339E-3</v>
      </c>
    </row>
    <row r="194" spans="1:2" x14ac:dyDescent="0.25">
      <c r="A194" s="17">
        <v>34688.17</v>
      </c>
      <c r="B194" s="18">
        <v>1.4066554188111099E-3</v>
      </c>
    </row>
    <row r="195" spans="1:2" x14ac:dyDescent="0.25">
      <c r="A195" s="17">
        <v>34759.69</v>
      </c>
      <c r="B195" s="18">
        <v>2.0596754250997878E-3</v>
      </c>
    </row>
    <row r="196" spans="1:2" x14ac:dyDescent="0.25">
      <c r="A196" s="17">
        <v>34750.35</v>
      </c>
      <c r="B196" s="18">
        <v>-2.6873815800465995E-4</v>
      </c>
    </row>
    <row r="197" spans="1:2" x14ac:dyDescent="0.25">
      <c r="A197" s="17">
        <v>34325.230000000003</v>
      </c>
      <c r="B197" s="18">
        <v>-1.2308991615440999E-2</v>
      </c>
    </row>
    <row r="198" spans="1:2" x14ac:dyDescent="0.25">
      <c r="A198" s="17">
        <v>34480.870000000003</v>
      </c>
      <c r="B198" s="18">
        <v>4.524025208647379E-3</v>
      </c>
    </row>
    <row r="199" spans="1:2" x14ac:dyDescent="0.25">
      <c r="A199" s="17">
        <v>34454.58</v>
      </c>
      <c r="B199" s="18">
        <v>-7.6274257365621352E-4</v>
      </c>
    </row>
    <row r="200" spans="1:2" x14ac:dyDescent="0.25">
      <c r="A200" s="17">
        <v>34010.879999999997</v>
      </c>
      <c r="B200" s="18">
        <v>-1.2961461494994289E-2</v>
      </c>
    </row>
    <row r="201" spans="1:2" x14ac:dyDescent="0.25">
      <c r="A201" s="17">
        <v>34315.96</v>
      </c>
      <c r="B201" s="18">
        <v>8.9300786459373983E-3</v>
      </c>
    </row>
    <row r="202" spans="1:2" x14ac:dyDescent="0.25">
      <c r="A202" s="17">
        <v>33946.29</v>
      </c>
      <c r="B202" s="18">
        <v>-1.0830982390143047E-2</v>
      </c>
    </row>
    <row r="203" spans="1:2" x14ac:dyDescent="0.25">
      <c r="A203" s="17">
        <v>34039.629999999997</v>
      </c>
      <c r="B203" s="18">
        <v>2.7458643980059921E-3</v>
      </c>
    </row>
    <row r="204" spans="1:2" x14ac:dyDescent="0.25">
      <c r="A204" s="17">
        <v>33713.94</v>
      </c>
      <c r="B204" s="18">
        <v>-9.6140324004480894E-3</v>
      </c>
    </row>
    <row r="205" spans="1:2" x14ac:dyDescent="0.25">
      <c r="A205" s="17">
        <v>33764.15</v>
      </c>
      <c r="B205" s="18">
        <v>1.488187032759173E-3</v>
      </c>
    </row>
    <row r="206" spans="1:2" x14ac:dyDescent="0.25">
      <c r="A206" s="17">
        <v>33954.28</v>
      </c>
      <c r="B206" s="18">
        <v>5.6153250923281226E-3</v>
      </c>
    </row>
    <row r="207" spans="1:2" x14ac:dyDescent="0.25">
      <c r="A207" s="17">
        <v>33393.85</v>
      </c>
      <c r="B207" s="18">
        <v>-1.6643162513722578E-2</v>
      </c>
    </row>
    <row r="208" spans="1:2" x14ac:dyDescent="0.25">
      <c r="A208" s="17">
        <v>33632.71</v>
      </c>
      <c r="B208" s="18">
        <v>7.1273540267240421E-3</v>
      </c>
    </row>
    <row r="209" spans="1:2" x14ac:dyDescent="0.25">
      <c r="A209" s="17">
        <v>33881.5</v>
      </c>
      <c r="B209" s="18">
        <v>7.3700373931809464E-3</v>
      </c>
    </row>
    <row r="210" spans="1:2" x14ac:dyDescent="0.25">
      <c r="A210" s="17">
        <v>33922.160000000003</v>
      </c>
      <c r="B210" s="18">
        <v>1.1993454298449154E-3</v>
      </c>
    </row>
    <row r="211" spans="1:2" x14ac:dyDescent="0.25">
      <c r="A211" s="17">
        <v>33724.82</v>
      </c>
      <c r="B211" s="18">
        <v>-5.8344233488513055E-3</v>
      </c>
    </row>
    <row r="212" spans="1:2" x14ac:dyDescent="0.25">
      <c r="A212" s="17">
        <v>34363.75</v>
      </c>
      <c r="B212" s="18">
        <v>1.8768164901359307E-2</v>
      </c>
    </row>
    <row r="213" spans="1:2" x14ac:dyDescent="0.25">
      <c r="A213" s="17">
        <v>34271.120000000003</v>
      </c>
      <c r="B213" s="18">
        <v>-2.6992126958177761E-3</v>
      </c>
    </row>
    <row r="214" spans="1:2" x14ac:dyDescent="0.25">
      <c r="A214" s="17">
        <v>33939.75</v>
      </c>
      <c r="B214" s="18">
        <v>-9.7161231591808266E-3</v>
      </c>
    </row>
    <row r="215" spans="1:2" x14ac:dyDescent="0.25">
      <c r="A215" s="17">
        <v>34249.769999999997</v>
      </c>
      <c r="B215" s="18">
        <v>9.0929555181615412E-3</v>
      </c>
    </row>
    <row r="216" spans="1:2" x14ac:dyDescent="0.25">
      <c r="A216" s="17">
        <v>34296.31</v>
      </c>
      <c r="B216" s="18">
        <v>1.3579188525859234E-3</v>
      </c>
    </row>
    <row r="217" spans="1:2" x14ac:dyDescent="0.25">
      <c r="A217" s="17">
        <v>33746.660000000003</v>
      </c>
      <c r="B217" s="18">
        <v>-1.6156318751386112E-2</v>
      </c>
    </row>
    <row r="218" spans="1:2" x14ac:dyDescent="0.25">
      <c r="A218" s="17">
        <v>33736.400000000001</v>
      </c>
      <c r="B218" s="18">
        <v>-3.0407631423525654E-4</v>
      </c>
    </row>
    <row r="219" spans="1:2" x14ac:dyDescent="0.25">
      <c r="A219" s="17">
        <v>33629.21</v>
      </c>
      <c r="B219" s="18">
        <v>-3.182338598638256E-3</v>
      </c>
    </row>
    <row r="220" spans="1:2" x14ac:dyDescent="0.25">
      <c r="A220" s="17">
        <v>33986.9</v>
      </c>
      <c r="B220" s="18">
        <v>1.058012170811906E-2</v>
      </c>
    </row>
    <row r="221" spans="1:2" x14ac:dyDescent="0.25">
      <c r="A221" s="17">
        <v>34242.49</v>
      </c>
      <c r="B221" s="18">
        <v>7.4921143383799597E-3</v>
      </c>
    </row>
    <row r="222" spans="1:2" x14ac:dyDescent="0.25">
      <c r="A222" s="17">
        <v>34151.410000000003</v>
      </c>
      <c r="B222" s="18">
        <v>-2.66339699420695E-3</v>
      </c>
    </row>
    <row r="223" spans="1:2" x14ac:dyDescent="0.25">
      <c r="A223" s="17">
        <v>34339.32</v>
      </c>
      <c r="B223" s="18">
        <v>5.4871796952322468E-3</v>
      </c>
    </row>
    <row r="224" spans="1:2" x14ac:dyDescent="0.25">
      <c r="A224" s="17">
        <v>34657.35</v>
      </c>
      <c r="B224" s="18">
        <v>9.218771060440405E-3</v>
      </c>
    </row>
    <row r="225" spans="1:2" x14ac:dyDescent="0.25">
      <c r="A225" s="17">
        <v>34815.910000000003</v>
      </c>
      <c r="B225" s="18">
        <v>4.564641858243932E-3</v>
      </c>
    </row>
    <row r="226" spans="1:2" x14ac:dyDescent="0.25">
      <c r="A226" s="17">
        <v>35151.42</v>
      </c>
      <c r="B226" s="18">
        <v>9.5905495219606104E-3</v>
      </c>
    </row>
    <row r="227" spans="1:2" x14ac:dyDescent="0.25">
      <c r="A227" s="17">
        <v>35366.199999999997</v>
      </c>
      <c r="B227" s="18">
        <v>6.0915460320936816E-3</v>
      </c>
    </row>
    <row r="228" spans="1:2" x14ac:dyDescent="0.25">
      <c r="A228" s="17">
        <v>35410.129999999997</v>
      </c>
      <c r="B228" s="18">
        <v>1.2413756305644178E-3</v>
      </c>
    </row>
    <row r="229" spans="1:2" x14ac:dyDescent="0.25">
      <c r="A229" s="17">
        <v>35398.82</v>
      </c>
      <c r="B229" s="18">
        <v>-3.1945114554527137E-4</v>
      </c>
    </row>
    <row r="230" spans="1:2" x14ac:dyDescent="0.25">
      <c r="A230" s="17">
        <v>34825.01</v>
      </c>
      <c r="B230" s="18">
        <v>-1.6342679434963397E-2</v>
      </c>
    </row>
    <row r="231" spans="1:2" x14ac:dyDescent="0.25">
      <c r="A231" s="17">
        <v>34603.61</v>
      </c>
      <c r="B231" s="18">
        <v>-6.377794934614568E-3</v>
      </c>
    </row>
    <row r="232" spans="1:2" x14ac:dyDescent="0.25">
      <c r="A232" s="17">
        <v>34460.519999999997</v>
      </c>
      <c r="B232" s="18">
        <v>-4.1436909359451142E-3</v>
      </c>
    </row>
    <row r="233" spans="1:2" x14ac:dyDescent="0.25">
      <c r="A233" s="17">
        <v>34467.67</v>
      </c>
      <c r="B233" s="18">
        <v>2.0746228867019276E-4</v>
      </c>
    </row>
    <row r="234" spans="1:2" x14ac:dyDescent="0.25">
      <c r="A234" s="17">
        <v>34490.71</v>
      </c>
      <c r="B234" s="18">
        <v>6.6822917990072041E-4</v>
      </c>
    </row>
    <row r="235" spans="1:2" x14ac:dyDescent="0.25">
      <c r="A235" s="17">
        <v>34761.97</v>
      </c>
      <c r="B235" s="18">
        <v>7.8339607157064187E-3</v>
      </c>
    </row>
    <row r="236" spans="1:2" x14ac:dyDescent="0.25">
      <c r="A236" s="17">
        <v>34659.550000000003</v>
      </c>
      <c r="B236" s="18">
        <v>-2.9506721924174566E-3</v>
      </c>
    </row>
    <row r="237" spans="1:2" x14ac:dyDescent="0.25">
      <c r="A237" s="17">
        <v>34150.54</v>
      </c>
      <c r="B237" s="18">
        <v>-1.4794902453874681E-2</v>
      </c>
    </row>
    <row r="238" spans="1:2" x14ac:dyDescent="0.25">
      <c r="A238" s="17">
        <v>34447.57</v>
      </c>
      <c r="B238" s="18">
        <v>8.6600594783666773E-3</v>
      </c>
    </row>
    <row r="239" spans="1:2" x14ac:dyDescent="0.25">
      <c r="A239" s="17">
        <v>34492.410000000003</v>
      </c>
      <c r="B239" s="18">
        <v>1.300841872108134E-3</v>
      </c>
    </row>
    <row r="240" spans="1:2" x14ac:dyDescent="0.25">
      <c r="A240" s="17">
        <v>34670.06</v>
      </c>
      <c r="B240" s="18">
        <v>5.1371904644968202E-3</v>
      </c>
    </row>
    <row r="241" spans="1:2" x14ac:dyDescent="0.25">
      <c r="A241" s="17">
        <v>34276.019999999997</v>
      </c>
      <c r="B241" s="18">
        <v>-1.1430505992901177E-2</v>
      </c>
    </row>
    <row r="242" spans="1:2" x14ac:dyDescent="0.25">
      <c r="A242" s="17">
        <v>34507.839999999997</v>
      </c>
      <c r="B242" s="18">
        <v>6.7405602922186673E-3</v>
      </c>
    </row>
    <row r="243" spans="1:2" x14ac:dyDescent="0.25">
      <c r="A243" s="17">
        <v>34834.300000000003</v>
      </c>
      <c r="B243" s="18">
        <v>9.4159889502923571E-3</v>
      </c>
    </row>
    <row r="244" spans="1:2" x14ac:dyDescent="0.25">
      <c r="A244" s="17">
        <v>34660.379999999997</v>
      </c>
      <c r="B244" s="18">
        <v>-5.0052856736562141E-3</v>
      </c>
    </row>
    <row r="245" spans="1:2" x14ac:dyDescent="0.25">
      <c r="A245" s="17">
        <v>34542.01</v>
      </c>
      <c r="B245" s="18">
        <v>-3.4209834498946244E-3</v>
      </c>
    </row>
    <row r="246" spans="1:2" x14ac:dyDescent="0.25">
      <c r="A246" s="17">
        <v>33874.480000000003</v>
      </c>
      <c r="B246" s="18">
        <v>-1.9514335895781623E-2</v>
      </c>
    </row>
    <row r="247" spans="1:2" x14ac:dyDescent="0.25">
      <c r="A247" s="17">
        <v>34358.83</v>
      </c>
      <c r="B247" s="18">
        <v>1.419711678540859E-2</v>
      </c>
    </row>
    <row r="248" spans="1:2" x14ac:dyDescent="0.25">
      <c r="A248" s="17">
        <v>33609.85</v>
      </c>
      <c r="B248" s="18">
        <v>-2.2039866544345026E-2</v>
      </c>
    </row>
    <row r="249" spans="1:2" x14ac:dyDescent="0.25">
      <c r="A249" s="17">
        <v>32665.21</v>
      </c>
      <c r="B249" s="18">
        <v>-2.8508581598120131E-2</v>
      </c>
    </row>
    <row r="250" spans="1:2" x14ac:dyDescent="0.25">
      <c r="A250" s="17">
        <v>32908.050000000003</v>
      </c>
      <c r="B250" s="18">
        <v>7.4067115214307708E-3</v>
      </c>
    </row>
    <row r="251" spans="1:2" x14ac:dyDescent="0.25">
      <c r="A251" s="17">
        <v>33315.68</v>
      </c>
      <c r="B251" s="18">
        <v>1.2310848339455867E-2</v>
      </c>
    </row>
    <row r="252" spans="1:2" x14ac:dyDescent="0.25">
      <c r="A252" s="17">
        <v>33220.31</v>
      </c>
      <c r="B252" s="18">
        <v>-2.8667211628854257E-3</v>
      </c>
    </row>
    <row r="253" spans="1:2" x14ac:dyDescent="0.25">
      <c r="A253" s="17">
        <v>33675.15</v>
      </c>
      <c r="B253" s="18">
        <v>1.3598740760008428E-2</v>
      </c>
    </row>
    <row r="254" spans="1:2" x14ac:dyDescent="0.25">
      <c r="A254" s="17">
        <v>33308.769999999997</v>
      </c>
      <c r="B254" s="18">
        <v>-1.0939450953772925E-2</v>
      </c>
    </row>
    <row r="255" spans="1:2" x14ac:dyDescent="0.25">
      <c r="A255" s="17">
        <v>33834.910000000003</v>
      </c>
      <c r="B255" s="18">
        <v>1.5672384037443327E-2</v>
      </c>
    </row>
    <row r="256" spans="1:2" x14ac:dyDescent="0.25">
      <c r="A256" s="17">
        <v>33707.21</v>
      </c>
      <c r="B256" s="18">
        <v>-3.7813486506162058E-3</v>
      </c>
    </row>
  </sheetData>
  <sortState xmlns:xlrd2="http://schemas.microsoft.com/office/spreadsheetml/2017/richdata2" ref="E7:E59">
    <sortCondition ref="E7"/>
  </sortState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CAPM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2024-08-05T14:31:53Z</dcterms:created>
  <dcterms:modified xsi:type="dcterms:W3CDTF">2024-08-12T14:08:20Z</dcterms:modified>
</cp:coreProperties>
</file>