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information\private\special\academia\HKUST\FINA 3103\assignments\homework assignment 1\"/>
    </mc:Choice>
  </mc:AlternateContent>
  <xr:revisionPtr revIDLastSave="0" documentId="13_ncr:1_{2B2A2813-B05F-414C-B519-9DE33307A7E8}" xr6:coauthVersionLast="47" xr6:coauthVersionMax="47" xr10:uidLastSave="{00000000-0000-0000-0000-000000000000}"/>
  <bookViews>
    <workbookView xWindow="-120" yWindow="-120" windowWidth="29040" windowHeight="15720" xr2:uid="{35ECF555-9A27-4755-A25A-D4EF1CBE47B5}"/>
  </bookViews>
  <sheets>
    <sheet name="HW01data2025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68" i="1" s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68" i="1" s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I371" i="1"/>
  <c r="J371" i="1"/>
  <c r="H371" i="1"/>
  <c r="I370" i="1"/>
  <c r="J370" i="1"/>
  <c r="H370" i="1"/>
  <c r="I369" i="1"/>
  <c r="J369" i="1"/>
  <c r="H369" i="1"/>
  <c r="I368" i="1"/>
  <c r="J368" i="1"/>
  <c r="H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</calcChain>
</file>

<file path=xl/sharedStrings.xml><?xml version="1.0" encoding="utf-8"?>
<sst xmlns="http://schemas.openxmlformats.org/spreadsheetml/2006/main" count="25" uniqueCount="17">
  <si>
    <t>Date</t>
  </si>
  <si>
    <t>AAPL</t>
  </si>
  <si>
    <t>AMZN</t>
  </si>
  <si>
    <t>NFLX</t>
  </si>
  <si>
    <t>RiskFreeRate</t>
  </si>
  <si>
    <t>sample mean</t>
    <phoneticPr fontId="18" type="noConversion"/>
  </si>
  <si>
    <t>sample SD</t>
    <phoneticPr fontId="18" type="noConversion"/>
  </si>
  <si>
    <t>Date</t>
    <phoneticPr fontId="18" type="noConversion"/>
  </si>
  <si>
    <t>AAPL</t>
    <phoneticPr fontId="18" type="noConversion"/>
  </si>
  <si>
    <t>AMZN</t>
    <phoneticPr fontId="18" type="noConversion"/>
  </si>
  <si>
    <t>NFLX</t>
    <phoneticPr fontId="18" type="noConversion"/>
  </si>
  <si>
    <t>Sharpe ratio</t>
    <phoneticPr fontId="18" type="noConversion"/>
  </si>
  <si>
    <t>VaR</t>
    <phoneticPr fontId="18" type="noConversion"/>
  </si>
  <si>
    <t>price-weighted index</t>
    <phoneticPr fontId="18" type="noConversion"/>
  </si>
  <si>
    <t>value-weighted index</t>
    <phoneticPr fontId="18" type="noConversion"/>
  </si>
  <si>
    <t>shares</t>
    <phoneticPr fontId="18" type="noConversion"/>
  </si>
  <si>
    <t>column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</si>
</sst>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 applyFont="1" applyFill="1">
      <alignment vertical="center"/>
    </xf>
    <xf numFmtId="14" fontId="0" fillId="0" borderId="10" xfId="0" applyNumberFormat="1" applyFont="1" applyFill="1" applyBorder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numFmt numFmtId="19" formatCode="d/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numFmt numFmtId="19" formatCode="d/m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9" formatCode="d/m/yyyy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5A476-53AB-42A8-BAEB-9369B6A70C5A}" name="Table1" displayName="Table1" ref="A1:E367" totalsRowShown="0" headerRowDxfId="22" dataDxfId="21">
  <autoFilter ref="A1:E367" xr:uid="{5B55A476-53AB-42A8-BAEB-9369B6A70C5A}"/>
  <tableColumns count="5">
    <tableColumn id="1" xr3:uid="{FA768A47-71D4-47EE-9E3B-58FBA28FD0E0}" name="Date" dataDxfId="27"/>
    <tableColumn id="2" xr3:uid="{230175D2-2BAF-4E75-BBAC-A7705DD5E273}" name="AAPL" dataDxfId="26"/>
    <tableColumn id="3" xr3:uid="{6EE4B8CA-2F4A-40DC-AFE8-7B21F0F01B90}" name="AMZN" dataDxfId="25"/>
    <tableColumn id="4" xr3:uid="{04951F20-74BF-4008-B9C8-2F099385DF71}" name="NFLX" dataDxfId="24"/>
    <tableColumn id="5" xr3:uid="{6301D8A7-8D46-409B-BE90-0C2F960DD4AD}" name="RiskFreeRate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8D0D98-ADA3-4768-A46A-35D1EA7238CA}" name="Table2" displayName="Table2" ref="G2:J367" totalsRowShown="0" headerRowDxfId="16" dataDxfId="15">
  <autoFilter ref="G2:J367" xr:uid="{888D0D98-ADA3-4768-A46A-35D1EA7238CA}"/>
  <tableColumns count="4">
    <tableColumn id="1" xr3:uid="{978BFA27-1DF4-49A3-9FB5-2881E0709637}" name="Date" dataDxfId="20"/>
    <tableColumn id="2" xr3:uid="{ED8B7DB3-2768-4A0E-8015-30B014EAC2B6}" name="AAPL" dataDxfId="19">
      <calculatedColumnFormula>(B3-B2)/B2</calculatedColumnFormula>
    </tableColumn>
    <tableColumn id="3" xr3:uid="{0CDA0731-C67A-4085-B68F-AF3F2813FCE3}" name="AMZN" dataDxfId="18">
      <calculatedColumnFormula>(C3-C2)/C2</calculatedColumnFormula>
    </tableColumn>
    <tableColumn id="4" xr3:uid="{DDCE76D4-03B1-42C7-95FB-644A7567D199}" name="NFLX" dataDxfId="17">
      <calculatedColumnFormula>(D3-D2)/D2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AE47E-D274-4641-BC1F-E61C72ED6E79}" name="Table3" displayName="Table3" ref="L1:N367" totalsRowShown="0" headerRowDxfId="11" dataDxfId="10">
  <autoFilter ref="L1:N367" xr:uid="{8CDAE47E-D274-4641-BC1F-E61C72ED6E79}"/>
  <tableColumns count="3">
    <tableColumn id="1" xr3:uid="{EA533604-7E6F-44C4-92DB-5B57B5963D90}" name="Date" dataDxfId="14"/>
    <tableColumn id="2" xr3:uid="{FD2D5BA7-E07D-416E-A113-5740A92AC7F6}" name="price-weighted index" dataDxfId="13">
      <calculatedColumnFormula>SUM(Table1[[#This Row],[AAPL]:[NFLX]])/3</calculatedColumnFormula>
    </tableColumn>
    <tableColumn id="3" xr3:uid="{80A374A5-C8C7-4B02-983C-7E442F1F3C8C}" name="value-weighted index" dataDxfId="12">
      <calculatedColumnFormula>100*SUMPRODUCT(Table1[[#This Row],[AAPL]:[NFLX]], Table4[[AAPL]:[NFLX]])/SUMPRODUCT($B$2:$D$2,Table4[[AAPL]:[NFLX]])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B8CC64-ABD9-4AE1-9185-5596CC387C02}" name="Table4" displayName="Table4" ref="P1:S2" totalsRowShown="0" headerRowDxfId="5" dataDxfId="4">
  <autoFilter ref="P1:S2" xr:uid="{FAB8CC64-ABD9-4AE1-9185-5596CC387C02}"/>
  <tableColumns count="4">
    <tableColumn id="1" xr3:uid="{63D3B6CC-3609-4954-8014-E7A5E3C7491C}" name="column" dataDxfId="9"/>
    <tableColumn id="2" xr3:uid="{1B92C6CA-176E-4C6E-BA13-C6DDFEE33933}" name="AAPL" dataDxfId="8"/>
    <tableColumn id="3" xr3:uid="{4D64BDE8-FF13-4671-AA20-D01171DA5089}" name="AMZN" dataDxfId="7"/>
    <tableColumn id="4" xr3:uid="{B0FC4745-4C11-4FB6-9A23-36B6B4BDC6FA}" name="NFLX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5AFB4-53FB-4703-89FC-0B91E63F27B2}" name="Table5" displayName="Table5" ref="U2:W367" totalsRowShown="0" headerRowDxfId="2">
  <autoFilter ref="U2:W367" xr:uid="{A4C5AFB4-53FB-4703-89FC-0B91E63F27B2}"/>
  <tableColumns count="3">
    <tableColumn id="1" xr3:uid="{155E232E-0983-4514-9C7C-217E2697BC8C}" name="Date" dataDxfId="3"/>
    <tableColumn id="2" xr3:uid="{7F7C3914-4988-40F8-B906-E7DEBE440271}" name="price-weighted index" dataDxfId="1">
      <calculatedColumnFormula>(M3-M2)/M2</calculatedColumnFormula>
    </tableColumn>
    <tableColumn id="3" xr3:uid="{4019B62C-E1B4-4C10-8E37-766BA9F776DE}" name="value-weighted index" dataDxfId="0">
      <calculatedColumnFormula>(N3-N2)/N2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CA67-B7A6-49B2-9F75-C27F847913C5}">
  <dimension ref="A1:W371"/>
  <sheetViews>
    <sheetView tabSelected="1" topLeftCell="E358" workbookViewId="0">
      <selection activeCell="O368" sqref="O368"/>
    </sheetView>
  </sheetViews>
  <sheetFormatPr defaultRowHeight="15.75" x14ac:dyDescent="0.25"/>
  <cols>
    <col min="1" max="1" width="11" style="3" bestFit="1" customWidth="1"/>
    <col min="2" max="4" width="13" style="3" bestFit="1" customWidth="1"/>
    <col min="5" max="5" width="16.85546875" style="3" bestFit="1" customWidth="1"/>
    <col min="6" max="6" width="9.140625" style="3"/>
    <col min="7" max="7" width="12.42578125" style="3" bestFit="1" customWidth="1"/>
    <col min="8" max="8" width="14.28515625" style="3" bestFit="1" customWidth="1"/>
    <col min="9" max="10" width="13.85546875" style="3" bestFit="1" customWidth="1"/>
    <col min="11" max="11" width="9.140625" style="3"/>
    <col min="12" max="12" width="11" style="3" bestFit="1" customWidth="1"/>
    <col min="13" max="13" width="25.28515625" style="3" bestFit="1" customWidth="1"/>
    <col min="14" max="14" width="25.5703125" style="3" bestFit="1" customWidth="1"/>
    <col min="15" max="15" width="9.140625" style="3"/>
    <col min="16" max="16" width="10.85546875" style="3" bestFit="1" customWidth="1"/>
    <col min="17" max="17" width="9.85546875" style="3" bestFit="1" customWidth="1"/>
    <col min="18" max="18" width="10.5703125" style="3" bestFit="1" customWidth="1"/>
    <col min="19" max="19" width="9.85546875" style="3" bestFit="1" customWidth="1"/>
    <col min="20" max="20" width="9.140625" style="3"/>
    <col min="21" max="21" width="12.42578125" style="3" bestFit="1" customWidth="1"/>
    <col min="22" max="22" width="25.28515625" style="3" bestFit="1" customWidth="1"/>
    <col min="23" max="23" width="25.5703125" style="3" bestFit="1" customWidth="1"/>
    <col min="24" max="16384" width="9.140625" style="3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7</v>
      </c>
      <c r="M1" s="3" t="s">
        <v>13</v>
      </c>
      <c r="N1" s="3" t="s">
        <v>14</v>
      </c>
      <c r="P1" s="3" t="s">
        <v>16</v>
      </c>
      <c r="Q1" s="3" t="s">
        <v>1</v>
      </c>
      <c r="R1" s="3" t="s">
        <v>2</v>
      </c>
      <c r="S1" s="3" t="s">
        <v>3</v>
      </c>
    </row>
    <row r="2" spans="1:23" x14ac:dyDescent="0.25">
      <c r="A2" s="4">
        <v>42051</v>
      </c>
      <c r="B2" s="3">
        <v>40.46875</v>
      </c>
      <c r="C2" s="3">
        <v>682.60787909999999</v>
      </c>
      <c r="D2" s="3">
        <v>62.16599935</v>
      </c>
      <c r="E2" s="3">
        <v>5.0000000000000001E-3</v>
      </c>
      <c r="G2" s="3" t="s">
        <v>7</v>
      </c>
      <c r="H2" s="3" t="s">
        <v>8</v>
      </c>
      <c r="I2" s="3" t="s">
        <v>9</v>
      </c>
      <c r="J2" s="3" t="s">
        <v>10</v>
      </c>
      <c r="L2" s="1">
        <v>42051</v>
      </c>
      <c r="M2" s="3">
        <f>SUM(Table1[[#This Row],[AAPL]:[NFLX]])/3</f>
        <v>261.74754281666668</v>
      </c>
      <c r="N2" s="3">
        <f>100*SUMPRODUCT(Table1[[#This Row],[AAPL]:[NFLX]], Table4[[AAPL]:[NFLX]])/SUMPRODUCT($B$2:$D$2,Table4[[AAPL]:[NFLX]])</f>
        <v>100</v>
      </c>
      <c r="P2" s="3" t="s">
        <v>15</v>
      </c>
      <c r="Q2" s="3">
        <v>80000</v>
      </c>
      <c r="R2" s="3">
        <v>30000</v>
      </c>
      <c r="S2" s="3">
        <v>10000</v>
      </c>
      <c r="U2" s="3" t="s">
        <v>7</v>
      </c>
      <c r="V2" s="3" t="s">
        <v>13</v>
      </c>
      <c r="W2" s="3" t="s">
        <v>14</v>
      </c>
    </row>
    <row r="3" spans="1:23" x14ac:dyDescent="0.25">
      <c r="A3" s="4">
        <v>42058</v>
      </c>
      <c r="B3" s="3">
        <v>38.538002400000003</v>
      </c>
      <c r="C3" s="3">
        <v>744.80947979999996</v>
      </c>
      <c r="D3" s="3">
        <v>72.593383880000005</v>
      </c>
      <c r="G3" s="1">
        <v>42058</v>
      </c>
      <c r="H3" s="3">
        <f t="shared" ref="H3:J66" si="0">(B3-B2)/B2</f>
        <v>-4.7709593204633118E-2</v>
      </c>
      <c r="I3" s="3">
        <f t="shared" ref="I3:I66" si="1">(C3-C2)/C2</f>
        <v>9.1123473086790474E-2</v>
      </c>
      <c r="J3" s="3">
        <f t="shared" ref="J3:J66" si="2">(D3-D2)/D2</f>
        <v>0.16773452753961085</v>
      </c>
      <c r="L3" s="1">
        <v>42058</v>
      </c>
      <c r="M3" s="3">
        <f>SUM(Table1[[#This Row],[AAPL]:[NFLX]])/3</f>
        <v>285.31362202666668</v>
      </c>
      <c r="N3" s="3">
        <f>100*SUMPRODUCT(Table1[[#This Row],[AAPL]:[NFLX]], Table4[[AAPL]:[NFLX]])/SUMPRODUCT($B$2:$D$2,Table4[[AAPL]:[NFLX]])</f>
        <v>107.46120098861314</v>
      </c>
      <c r="U3" s="1">
        <v>42058</v>
      </c>
      <c r="V3" s="3">
        <f t="shared" ref="V3:V66" si="3">(M3-M2)/M2</f>
        <v>9.0033621543894146E-2</v>
      </c>
      <c r="W3" s="3">
        <f t="shared" ref="W3:W66" si="4">(N3-N2)/N2</f>
        <v>7.4612009886131425E-2</v>
      </c>
    </row>
    <row r="4" spans="1:23" x14ac:dyDescent="0.25">
      <c r="A4" s="4">
        <v>42065</v>
      </c>
      <c r="B4" s="3">
        <v>36.081000000000003</v>
      </c>
      <c r="C4" s="3">
        <v>598.83178869999995</v>
      </c>
      <c r="D4" s="3">
        <v>53.196912060000002</v>
      </c>
      <c r="G4" s="1">
        <v>42065</v>
      </c>
      <c r="H4" s="3">
        <f t="shared" si="0"/>
        <v>-6.3755312859703386E-2</v>
      </c>
      <c r="I4" s="3">
        <f t="shared" si="1"/>
        <v>-0.19599333125996019</v>
      </c>
      <c r="J4" s="3">
        <f t="shared" si="2"/>
        <v>-0.2671933829681119</v>
      </c>
      <c r="L4" s="1">
        <v>42065</v>
      </c>
      <c r="M4" s="3">
        <f>SUM(Table1[[#This Row],[AAPL]:[NFLX]])/3</f>
        <v>229.36990025333333</v>
      </c>
      <c r="N4" s="3">
        <f>100*SUMPRODUCT(Table1[[#This Row],[AAPL]:[NFLX]], Table4[[AAPL]:[NFLX]])/SUMPRODUCT($B$2:$D$2,Table4[[AAPL]:[NFLX]])</f>
        <v>87.862327011421314</v>
      </c>
      <c r="U4" s="1">
        <v>42065</v>
      </c>
      <c r="V4" s="3">
        <f t="shared" si="3"/>
        <v>-0.19607799086474953</v>
      </c>
      <c r="W4" s="3">
        <f t="shared" si="4"/>
        <v>-0.18238093187948434</v>
      </c>
    </row>
    <row r="5" spans="1:23" x14ac:dyDescent="0.25">
      <c r="A5" s="4">
        <v>42072</v>
      </c>
      <c r="B5" s="3">
        <v>38.930848740000002</v>
      </c>
      <c r="C5" s="3">
        <v>577.88243169999998</v>
      </c>
      <c r="D5" s="3">
        <v>50.729142510000003</v>
      </c>
      <c r="G5" s="1">
        <v>42072</v>
      </c>
      <c r="H5" s="3">
        <f t="shared" si="0"/>
        <v>7.8984749314043368E-2</v>
      </c>
      <c r="I5" s="3">
        <f t="shared" si="1"/>
        <v>-3.4983708940166301E-2</v>
      </c>
      <c r="J5" s="3">
        <f t="shared" si="2"/>
        <v>-4.6389338298746356E-2</v>
      </c>
      <c r="L5" s="1">
        <v>42072</v>
      </c>
      <c r="M5" s="3">
        <f>SUM(Table1[[#This Row],[AAPL]:[NFLX]])/3</f>
        <v>222.51414098333331</v>
      </c>
      <c r="N5" s="3">
        <f>100*SUMPRODUCT(Table1[[#This Row],[AAPL]:[NFLX]], Table4[[AAPL]:[NFLX]])/SUMPRODUCT($B$2:$D$2,Table4[[AAPL]:[NFLX]])</f>
        <v>86.115342659039072</v>
      </c>
      <c r="U5" s="1">
        <v>42072</v>
      </c>
      <c r="V5" s="3">
        <f t="shared" si="3"/>
        <v>-2.9889533292851444E-2</v>
      </c>
      <c r="W5" s="3">
        <f t="shared" si="4"/>
        <v>-1.9883201501767072E-2</v>
      </c>
    </row>
    <row r="6" spans="1:23" x14ac:dyDescent="0.25">
      <c r="A6" s="4">
        <v>42079</v>
      </c>
      <c r="B6" s="3">
        <v>36.825749999999999</v>
      </c>
      <c r="C6" s="3">
        <v>739.53159149999999</v>
      </c>
      <c r="D6" s="3">
        <v>54.455286350000002</v>
      </c>
      <c r="G6" s="1">
        <v>42079</v>
      </c>
      <c r="H6" s="3">
        <f t="shared" si="0"/>
        <v>-5.4072767692760107E-2</v>
      </c>
      <c r="I6" s="3">
        <f t="shared" si="1"/>
        <v>0.27972672455963848</v>
      </c>
      <c r="J6" s="3">
        <f t="shared" si="2"/>
        <v>7.3451741063146919E-2</v>
      </c>
      <c r="L6" s="1">
        <v>42079</v>
      </c>
      <c r="M6" s="3">
        <f>SUM(Table1[[#This Row],[AAPL]:[NFLX]])/3</f>
        <v>276.93754261666669</v>
      </c>
      <c r="N6" s="3">
        <f>100*SUMPRODUCT(Table1[[#This Row],[AAPL]:[NFLX]], Table4[[AAPL]:[NFLX]])/SUMPRODUCT($B$2:$D$2,Table4[[AAPL]:[NFLX]])</f>
        <v>105.50249591958544</v>
      </c>
      <c r="U6" s="1">
        <v>42079</v>
      </c>
      <c r="V6" s="3">
        <f t="shared" si="3"/>
        <v>0.24458401337023247</v>
      </c>
      <c r="W6" s="3">
        <f t="shared" si="4"/>
        <v>0.22513007162158</v>
      </c>
    </row>
    <row r="7" spans="1:23" x14ac:dyDescent="0.25">
      <c r="A7" s="4">
        <v>42086</v>
      </c>
      <c r="B7" s="3">
        <v>35.7425</v>
      </c>
      <c r="C7" s="3">
        <v>664.45113240000001</v>
      </c>
      <c r="D7" s="3">
        <v>55.697685579999998</v>
      </c>
      <c r="G7" s="1">
        <v>42086</v>
      </c>
      <c r="H7" s="3">
        <f t="shared" si="0"/>
        <v>-2.9415558406821304E-2</v>
      </c>
      <c r="I7" s="3">
        <f t="shared" si="1"/>
        <v>-0.10152434319636497</v>
      </c>
      <c r="J7" s="3">
        <f t="shared" si="2"/>
        <v>2.2815034375445839E-2</v>
      </c>
      <c r="L7" s="1">
        <v>42086</v>
      </c>
      <c r="M7" s="3">
        <f>SUM(Table1[[#This Row],[AAPL]:[NFLX]])/3</f>
        <v>251.96377265999999</v>
      </c>
      <c r="N7" s="3">
        <f>100*SUMPRODUCT(Table1[[#This Row],[AAPL]:[NFLX]], Table4[[AAPL]:[NFLX]])/SUMPRODUCT($B$2:$D$2,Table4[[AAPL]:[NFLX]])</f>
        <v>95.942517745820751</v>
      </c>
      <c r="U7" s="1">
        <v>42086</v>
      </c>
      <c r="V7" s="3">
        <f t="shared" si="3"/>
        <v>-9.0178347510055962E-2</v>
      </c>
      <c r="W7" s="3">
        <f t="shared" si="4"/>
        <v>-9.0613763119418114E-2</v>
      </c>
    </row>
    <row r="8" spans="1:23" x14ac:dyDescent="0.25">
      <c r="A8" s="4">
        <v>42093</v>
      </c>
      <c r="B8" s="3">
        <v>39.4758</v>
      </c>
      <c r="C8" s="3">
        <v>631.52212499999996</v>
      </c>
      <c r="D8" s="3">
        <v>69.802056300000004</v>
      </c>
      <c r="G8" s="1">
        <v>42093</v>
      </c>
      <c r="H8" s="3">
        <f t="shared" si="0"/>
        <v>0.10444988459117296</v>
      </c>
      <c r="I8" s="3">
        <f t="shared" si="1"/>
        <v>-4.9558207961901343E-2</v>
      </c>
      <c r="J8" s="3">
        <f t="shared" si="2"/>
        <v>0.25323082230663857</v>
      </c>
      <c r="L8" s="1">
        <v>42093</v>
      </c>
      <c r="M8" s="3">
        <f>SUM(Table1[[#This Row],[AAPL]:[NFLX]])/3</f>
        <v>246.93332710000001</v>
      </c>
      <c r="N8" s="3">
        <f>100*SUMPRODUCT(Table1[[#This Row],[AAPL]:[NFLX]], Table4[[AAPL]:[NFLX]])/SUMPRODUCT($B$2:$D$2,Table4[[AAPL]:[NFLX]])</f>
        <v>93.690171165499891</v>
      </c>
      <c r="U8" s="1">
        <v>42093</v>
      </c>
      <c r="V8" s="3">
        <f t="shared" si="3"/>
        <v>-1.9964955703326688E-2</v>
      </c>
      <c r="W8" s="3">
        <f t="shared" si="4"/>
        <v>-2.3476000351460163E-2</v>
      </c>
    </row>
    <row r="9" spans="1:23" x14ac:dyDescent="0.25">
      <c r="A9" s="4">
        <v>42100</v>
      </c>
      <c r="B9" s="3">
        <v>37.812249999999999</v>
      </c>
      <c r="C9" s="3">
        <v>615.7986353</v>
      </c>
      <c r="D9" s="3">
        <v>72.081810480000001</v>
      </c>
      <c r="G9" s="1">
        <v>42100</v>
      </c>
      <c r="H9" s="3">
        <f t="shared" si="0"/>
        <v>-4.214100790864278E-2</v>
      </c>
      <c r="I9" s="3">
        <f t="shared" si="1"/>
        <v>-2.4897765379162228E-2</v>
      </c>
      <c r="J9" s="3">
        <f t="shared" si="2"/>
        <v>3.2660272502602443E-2</v>
      </c>
      <c r="L9" s="1">
        <v>42100</v>
      </c>
      <c r="M9" s="3">
        <f>SUM(Table1[[#This Row],[AAPL]:[NFLX]])/3</f>
        <v>241.89756525999996</v>
      </c>
      <c r="N9" s="3">
        <f>100*SUMPRODUCT(Table1[[#This Row],[AAPL]:[NFLX]], Table4[[AAPL]:[NFLX]])/SUMPRODUCT($B$2:$D$2,Table4[[AAPL]:[NFLX]])</f>
        <v>91.298826009117008</v>
      </c>
      <c r="U9" s="1">
        <v>42100</v>
      </c>
      <c r="V9" s="3">
        <f t="shared" si="3"/>
        <v>-2.0393204510465807E-2</v>
      </c>
      <c r="W9" s="3">
        <f t="shared" si="4"/>
        <v>-2.5523970408365126E-2</v>
      </c>
    </row>
    <row r="10" spans="1:23" x14ac:dyDescent="0.25">
      <c r="A10" s="4">
        <v>42107</v>
      </c>
      <c r="B10" s="3">
        <v>37.424999999999997</v>
      </c>
      <c r="C10" s="3">
        <v>746.087492</v>
      </c>
      <c r="D10" s="3">
        <v>69.402501700000002</v>
      </c>
      <c r="G10" s="1">
        <v>42107</v>
      </c>
      <c r="H10" s="3">
        <f t="shared" si="0"/>
        <v>-1.0241390025719221E-2</v>
      </c>
      <c r="I10" s="3">
        <f t="shared" si="1"/>
        <v>0.21157704683208153</v>
      </c>
      <c r="J10" s="3">
        <f t="shared" si="2"/>
        <v>-3.717038684458969E-2</v>
      </c>
      <c r="L10" s="1">
        <v>42107</v>
      </c>
      <c r="M10" s="3">
        <f>SUM(Table1[[#This Row],[AAPL]:[NFLX]])/3</f>
        <v>284.30499789999999</v>
      </c>
      <c r="N10" s="3">
        <f>100*SUMPRODUCT(Table1[[#This Row],[AAPL]:[NFLX]], Table4[[AAPL]:[NFLX]])/SUMPRODUCT($B$2:$D$2,Table4[[AAPL]:[NFLX]])</f>
        <v>107.12177007104094</v>
      </c>
      <c r="U10" s="1">
        <v>42107</v>
      </c>
      <c r="V10" s="3">
        <f t="shared" si="3"/>
        <v>0.17531153153368464</v>
      </c>
      <c r="W10" s="3">
        <f t="shared" si="4"/>
        <v>0.17330939239398183</v>
      </c>
    </row>
    <row r="11" spans="1:23" x14ac:dyDescent="0.25">
      <c r="A11" s="4">
        <v>42114</v>
      </c>
      <c r="B11" s="3">
        <v>41.363900000000001</v>
      </c>
      <c r="C11" s="3">
        <v>844.79981139999995</v>
      </c>
      <c r="D11" s="3">
        <v>79.771431000000007</v>
      </c>
      <c r="G11" s="1">
        <v>42114</v>
      </c>
      <c r="H11" s="3">
        <f t="shared" si="0"/>
        <v>0.10524782899131607</v>
      </c>
      <c r="I11" s="3">
        <f t="shared" si="1"/>
        <v>0.13230662684799432</v>
      </c>
      <c r="J11" s="3">
        <f t="shared" si="2"/>
        <v>0.149402817564428</v>
      </c>
      <c r="L11" s="1">
        <v>42114</v>
      </c>
      <c r="M11" s="3">
        <f>SUM(Table1[[#This Row],[AAPL]:[NFLX]])/3</f>
        <v>321.97838080000002</v>
      </c>
      <c r="N11" s="3">
        <f>100*SUMPRODUCT(Table1[[#This Row],[AAPL]:[NFLX]], Table4[[AAPL]:[NFLX]])/SUMPRODUCT($B$2:$D$2,Table4[[AAPL]:[NFLX]])</f>
        <v>121.01056418893903</v>
      </c>
      <c r="U11" s="1">
        <v>42114</v>
      </c>
      <c r="V11" s="3">
        <f t="shared" si="3"/>
        <v>0.13251044891321637</v>
      </c>
      <c r="W11" s="3">
        <f t="shared" si="4"/>
        <v>0.12965426270203831</v>
      </c>
    </row>
    <row r="12" spans="1:23" x14ac:dyDescent="0.25">
      <c r="A12" s="4">
        <v>42121</v>
      </c>
      <c r="B12" s="3">
        <v>35.783623890000001</v>
      </c>
      <c r="C12" s="3">
        <v>847.17774799999995</v>
      </c>
      <c r="D12" s="3">
        <v>66.047842619999997</v>
      </c>
      <c r="G12" s="1">
        <v>42121</v>
      </c>
      <c r="H12" s="3">
        <f t="shared" si="0"/>
        <v>-0.1349069142416455</v>
      </c>
      <c r="I12" s="3">
        <f t="shared" si="1"/>
        <v>2.8147930052911446E-3</v>
      </c>
      <c r="J12" s="3">
        <f t="shared" si="2"/>
        <v>-0.17203638204760308</v>
      </c>
      <c r="L12" s="1">
        <v>42121</v>
      </c>
      <c r="M12" s="3">
        <f>SUM(Table1[[#This Row],[AAPL]:[NFLX]])/3</f>
        <v>316.33640483666665</v>
      </c>
      <c r="N12" s="3">
        <f>100*SUMPRODUCT(Table1[[#This Row],[AAPL]:[NFLX]], Table4[[AAPL]:[NFLX]])/SUMPRODUCT($B$2:$D$2,Table4[[AAPL]:[NFLX]])</f>
        <v>118.90549153907578</v>
      </c>
      <c r="U12" s="1">
        <v>42121</v>
      </c>
      <c r="V12" s="3">
        <f t="shared" si="3"/>
        <v>-1.7522840972474942E-2</v>
      </c>
      <c r="W12" s="3">
        <f t="shared" si="4"/>
        <v>-1.739577584793758E-2</v>
      </c>
    </row>
    <row r="13" spans="1:23" x14ac:dyDescent="0.25">
      <c r="A13" s="4">
        <v>42128</v>
      </c>
      <c r="B13" s="3">
        <v>40.519351270000001</v>
      </c>
      <c r="C13" s="3">
        <v>686.96496320000006</v>
      </c>
      <c r="D13" s="3">
        <v>82.085716000000005</v>
      </c>
      <c r="G13" s="1">
        <v>42128</v>
      </c>
      <c r="H13" s="3">
        <f t="shared" si="0"/>
        <v>0.13234342599167084</v>
      </c>
      <c r="I13" s="3">
        <f t="shared" si="1"/>
        <v>-0.18911354220318816</v>
      </c>
      <c r="J13" s="3">
        <f t="shared" si="2"/>
        <v>0.24282206267163625</v>
      </c>
      <c r="L13" s="1">
        <v>42128</v>
      </c>
      <c r="M13" s="3">
        <f>SUM(Table1[[#This Row],[AAPL]:[NFLX]])/3</f>
        <v>269.85667682333337</v>
      </c>
      <c r="N13" s="3">
        <f>100*SUMPRODUCT(Table1[[#This Row],[AAPL]:[NFLX]], Table4[[AAPL]:[NFLX]])/SUMPRODUCT($B$2:$D$2,Table4[[AAPL]:[NFLX]])</f>
        <v>101.37220015679117</v>
      </c>
      <c r="U13" s="1">
        <v>42128</v>
      </c>
      <c r="V13" s="3">
        <f t="shared" si="3"/>
        <v>-0.14693132786070595</v>
      </c>
      <c r="W13" s="3">
        <f t="shared" si="4"/>
        <v>-0.14745569069467804</v>
      </c>
    </row>
    <row r="14" spans="1:23" x14ac:dyDescent="0.25">
      <c r="A14" s="4">
        <v>42135</v>
      </c>
      <c r="B14" s="3">
        <v>41.206401280000001</v>
      </c>
      <c r="C14" s="3">
        <v>773.65859999999998</v>
      </c>
      <c r="D14" s="3">
        <v>104.2524966</v>
      </c>
      <c r="G14" s="1">
        <v>42135</v>
      </c>
      <c r="H14" s="3">
        <f t="shared" si="0"/>
        <v>1.6956096000201339E-2</v>
      </c>
      <c r="I14" s="3">
        <f t="shared" si="1"/>
        <v>0.1261980471262554</v>
      </c>
      <c r="J14" s="3">
        <f t="shared" si="2"/>
        <v>0.27004431075438257</v>
      </c>
      <c r="L14" s="1">
        <v>42135</v>
      </c>
      <c r="M14" s="3">
        <f>SUM(Table1[[#This Row],[AAPL]:[NFLX]])/3</f>
        <v>306.37249929333331</v>
      </c>
      <c r="N14" s="3">
        <f>100*SUMPRODUCT(Table1[[#This Row],[AAPL]:[NFLX]], Table4[[AAPL]:[NFLX]])/SUMPRODUCT($B$2:$D$2,Table4[[AAPL]:[NFLX]])</f>
        <v>113.19532563606694</v>
      </c>
      <c r="U14" s="1">
        <v>42135</v>
      </c>
      <c r="V14" s="3">
        <f t="shared" si="3"/>
        <v>0.13531561605164835</v>
      </c>
      <c r="W14" s="3">
        <f t="shared" si="4"/>
        <v>0.1166308461391692</v>
      </c>
    </row>
    <row r="15" spans="1:23" x14ac:dyDescent="0.25">
      <c r="A15" s="4">
        <v>42142</v>
      </c>
      <c r="B15" s="3">
        <v>42.744147419999997</v>
      </c>
      <c r="C15" s="3">
        <v>713.62895230000004</v>
      </c>
      <c r="D15" s="3">
        <v>88.838570000000004</v>
      </c>
      <c r="G15" s="1">
        <v>42142</v>
      </c>
      <c r="H15" s="3">
        <f t="shared" si="0"/>
        <v>3.7318137285295004E-2</v>
      </c>
      <c r="I15" s="3">
        <f t="shared" si="1"/>
        <v>-7.7591909015165009E-2</v>
      </c>
      <c r="J15" s="3">
        <f t="shared" si="2"/>
        <v>-0.14785187024480329</v>
      </c>
      <c r="L15" s="1">
        <v>42142</v>
      </c>
      <c r="M15" s="3">
        <f>SUM(Table1[[#This Row],[AAPL]:[NFLX]])/3</f>
        <v>281.73722323999999</v>
      </c>
      <c r="N15" s="3">
        <f>100*SUMPRODUCT(Table1[[#This Row],[AAPL]:[NFLX]], Table4[[AAPL]:[NFLX]])/SUMPRODUCT($B$2:$D$2,Table4[[AAPL]:[NFLX]])</f>
        <v>105.66777840705552</v>
      </c>
      <c r="U15" s="1">
        <v>42142</v>
      </c>
      <c r="V15" s="3">
        <f t="shared" si="3"/>
        <v>-8.0409554089078059E-2</v>
      </c>
      <c r="W15" s="3">
        <f t="shared" si="4"/>
        <v>-6.6500513044267864E-2</v>
      </c>
    </row>
    <row r="16" spans="1:23" x14ac:dyDescent="0.25">
      <c r="A16" s="4">
        <v>42149</v>
      </c>
      <c r="B16" s="3">
        <v>39.735399999999998</v>
      </c>
      <c r="C16" s="3">
        <v>719.81872840000005</v>
      </c>
      <c r="D16" s="3">
        <v>94.500513679999997</v>
      </c>
      <c r="G16" s="1">
        <v>42149</v>
      </c>
      <c r="H16" s="3">
        <f t="shared" si="0"/>
        <v>-7.0389693130063588E-2</v>
      </c>
      <c r="I16" s="3">
        <f t="shared" si="1"/>
        <v>8.6736616837792182E-3</v>
      </c>
      <c r="J16" s="3">
        <f t="shared" si="2"/>
        <v>6.3732944823402637E-2</v>
      </c>
      <c r="L16" s="1">
        <v>42149</v>
      </c>
      <c r="M16" s="3">
        <f>SUM(Table1[[#This Row],[AAPL]:[NFLX]])/3</f>
        <v>284.68488069333335</v>
      </c>
      <c r="N16" s="3">
        <f>100*SUMPRODUCT(Table1[[#This Row],[AAPL]:[NFLX]], Table4[[AAPL]:[NFLX]])/SUMPRODUCT($B$2:$D$2,Table4[[AAPL]:[NFLX]])</f>
        <v>105.674405764295</v>
      </c>
      <c r="U16" s="1">
        <v>42149</v>
      </c>
      <c r="V16" s="3">
        <f t="shared" si="3"/>
        <v>1.0462435241730125E-2</v>
      </c>
      <c r="W16" s="3">
        <f t="shared" si="4"/>
        <v>6.2718809266061829E-5</v>
      </c>
    </row>
    <row r="17" spans="1:23" x14ac:dyDescent="0.25">
      <c r="A17" s="4">
        <v>42156</v>
      </c>
      <c r="B17" s="3">
        <v>40.203122499999999</v>
      </c>
      <c r="C17" s="3">
        <v>807.36247270000001</v>
      </c>
      <c r="D17" s="3">
        <v>74.177199180000002</v>
      </c>
      <c r="G17" s="1">
        <v>42156</v>
      </c>
      <c r="H17" s="3">
        <f t="shared" si="0"/>
        <v>1.1770927183317664E-2</v>
      </c>
      <c r="I17" s="3">
        <f t="shared" si="1"/>
        <v>0.12161915333127077</v>
      </c>
      <c r="J17" s="3">
        <f t="shared" si="2"/>
        <v>-0.21506036008247861</v>
      </c>
      <c r="L17" s="1">
        <v>42156</v>
      </c>
      <c r="M17" s="3">
        <f>SUM(Table1[[#This Row],[AAPL]:[NFLX]])/3</f>
        <v>307.24759812666667</v>
      </c>
      <c r="N17" s="3">
        <f>100*SUMPRODUCT(Table1[[#This Row],[AAPL]:[NFLX]], Table4[[AAPL]:[NFLX]])/SUMPRODUCT($B$2:$D$2,Table4[[AAPL]:[NFLX]])</f>
        <v>115.78434910805726</v>
      </c>
      <c r="U17" s="1">
        <v>42156</v>
      </c>
      <c r="V17" s="3">
        <f t="shared" si="3"/>
        <v>7.9255060466798033E-2</v>
      </c>
      <c r="W17" s="3">
        <f t="shared" si="4"/>
        <v>9.5670690273975262E-2</v>
      </c>
    </row>
    <row r="18" spans="1:23" x14ac:dyDescent="0.25">
      <c r="A18" s="4">
        <v>42163</v>
      </c>
      <c r="B18" s="3">
        <v>41.012324999999997</v>
      </c>
      <c r="C18" s="3">
        <v>863.53733810000006</v>
      </c>
      <c r="D18" s="3">
        <v>109.52554240000001</v>
      </c>
      <c r="G18" s="1">
        <v>42163</v>
      </c>
      <c r="H18" s="3">
        <f t="shared" si="0"/>
        <v>2.012785200950493E-2</v>
      </c>
      <c r="I18" s="3">
        <f t="shared" si="1"/>
        <v>6.9578246821577899E-2</v>
      </c>
      <c r="J18" s="3">
        <f t="shared" si="2"/>
        <v>0.47653920086983798</v>
      </c>
      <c r="L18" s="1">
        <v>42163</v>
      </c>
      <c r="M18" s="3">
        <f>SUM(Table1[[#This Row],[AAPL]:[NFLX]])/3</f>
        <v>338.02506850000003</v>
      </c>
      <c r="N18" s="3">
        <f>100*SUMPRODUCT(Table1[[#This Row],[AAPL]:[NFLX]], Table4[[AAPL]:[NFLX]])/SUMPRODUCT($B$2:$D$2,Table4[[AAPL]:[NFLX]])</f>
        <v>124.42728511700267</v>
      </c>
      <c r="U18" s="1">
        <v>42163</v>
      </c>
      <c r="V18" s="3">
        <f t="shared" si="3"/>
        <v>0.10017155727494072</v>
      </c>
      <c r="W18" s="3">
        <f t="shared" si="4"/>
        <v>7.4646841956845816E-2</v>
      </c>
    </row>
    <row r="19" spans="1:23" x14ac:dyDescent="0.25">
      <c r="A19" s="4">
        <v>42170</v>
      </c>
      <c r="B19" s="3">
        <v>37.347000000000001</v>
      </c>
      <c r="C19" s="3">
        <v>847.26767729999995</v>
      </c>
      <c r="D19" s="3">
        <v>93.871429000000006</v>
      </c>
      <c r="G19" s="1">
        <v>42170</v>
      </c>
      <c r="H19" s="3">
        <f t="shared" si="0"/>
        <v>-8.9371304845555471E-2</v>
      </c>
      <c r="I19" s="3">
        <f t="shared" si="1"/>
        <v>-1.8840714908515094E-2</v>
      </c>
      <c r="J19" s="3">
        <f t="shared" si="2"/>
        <v>-0.14292660010602237</v>
      </c>
      <c r="L19" s="1">
        <v>42170</v>
      </c>
      <c r="M19" s="3">
        <f>SUM(Table1[[#This Row],[AAPL]:[NFLX]])/3</f>
        <v>326.1620354333333</v>
      </c>
      <c r="N19" s="3">
        <f>100*SUMPRODUCT(Table1[[#This Row],[AAPL]:[NFLX]], Table4[[AAPL]:[NFLX]])/SUMPRODUCT($B$2:$D$2,Table4[[AAPL]:[NFLX]])</f>
        <v>120.57372188502544</v>
      </c>
      <c r="U19" s="1">
        <v>42170</v>
      </c>
      <c r="V19" s="3">
        <f t="shared" si="3"/>
        <v>-3.5095128060499838E-2</v>
      </c>
      <c r="W19" s="3">
        <f t="shared" si="4"/>
        <v>-3.0970403544155235E-2</v>
      </c>
    </row>
    <row r="20" spans="1:23" x14ac:dyDescent="0.25">
      <c r="A20" s="4">
        <v>42177</v>
      </c>
      <c r="B20" s="3">
        <v>37.708125000000003</v>
      </c>
      <c r="C20" s="3">
        <v>848.68733159999999</v>
      </c>
      <c r="D20" s="3">
        <v>109.8445126</v>
      </c>
      <c r="G20" s="1">
        <v>42177</v>
      </c>
      <c r="H20" s="3">
        <f t="shared" si="0"/>
        <v>9.6694513615551789E-3</v>
      </c>
      <c r="I20" s="3">
        <f t="shared" si="1"/>
        <v>1.6755676370472201E-3</v>
      </c>
      <c r="J20" s="3">
        <f t="shared" si="2"/>
        <v>0.17015916099455558</v>
      </c>
      <c r="L20" s="1">
        <v>42177</v>
      </c>
      <c r="M20" s="3">
        <f>SUM(Table1[[#This Row],[AAPL]:[NFLX]])/3</f>
        <v>332.07998973333332</v>
      </c>
      <c r="N20" s="3">
        <f>100*SUMPRODUCT(Table1[[#This Row],[AAPL]:[NFLX]], Table4[[AAPL]:[NFLX]])/SUMPRODUCT($B$2:$D$2,Table4[[AAPL]:[NFLX]])</f>
        <v>121.52374324934136</v>
      </c>
      <c r="U20" s="1">
        <v>42177</v>
      </c>
      <c r="V20" s="3">
        <f t="shared" si="3"/>
        <v>1.8144215626253148E-2</v>
      </c>
      <c r="W20" s="3">
        <f t="shared" si="4"/>
        <v>7.8791742467884882E-3</v>
      </c>
    </row>
    <row r="21" spans="1:23" x14ac:dyDescent="0.25">
      <c r="A21" s="4">
        <v>42184</v>
      </c>
      <c r="B21" s="3">
        <v>36.667601159999997</v>
      </c>
      <c r="C21" s="3">
        <v>678.62557000000004</v>
      </c>
      <c r="D21" s="3">
        <v>75.235431199999994</v>
      </c>
      <c r="G21" s="1">
        <v>42184</v>
      </c>
      <c r="H21" s="3">
        <f t="shared" si="0"/>
        <v>-2.7594154840634631E-2</v>
      </c>
      <c r="I21" s="3">
        <f t="shared" si="1"/>
        <v>-0.20038211396344113</v>
      </c>
      <c r="J21" s="3">
        <f t="shared" si="2"/>
        <v>-0.31507337581832018</v>
      </c>
      <c r="L21" s="1">
        <v>42184</v>
      </c>
      <c r="M21" s="3">
        <f>SUM(Table1[[#This Row],[AAPL]:[NFLX]])/3</f>
        <v>263.50953412000001</v>
      </c>
      <c r="N21" s="3">
        <f>100*SUMPRODUCT(Table1[[#This Row],[AAPL]:[NFLX]], Table4[[AAPL]:[NFLX]])/SUMPRODUCT($B$2:$D$2,Table4[[AAPL]:[NFLX]])</f>
        <v>98.796638484701973</v>
      </c>
      <c r="U21" s="1">
        <v>42184</v>
      </c>
      <c r="V21" s="3">
        <f t="shared" si="3"/>
        <v>-0.20648776720451212</v>
      </c>
      <c r="W21" s="3">
        <f t="shared" si="4"/>
        <v>-0.18701781361365832</v>
      </c>
    </row>
    <row r="22" spans="1:23" x14ac:dyDescent="0.25">
      <c r="A22" s="4">
        <v>42191</v>
      </c>
      <c r="B22" s="3">
        <v>34.2102</v>
      </c>
      <c r="C22" s="3">
        <v>974.39149199999997</v>
      </c>
      <c r="D22" s="3">
        <v>110.84056870000001</v>
      </c>
      <c r="G22" s="1">
        <v>42191</v>
      </c>
      <c r="H22" s="3">
        <f t="shared" si="0"/>
        <v>-6.7018323595183241E-2</v>
      </c>
      <c r="I22" s="3">
        <f t="shared" si="1"/>
        <v>0.4358307954709103</v>
      </c>
      <c r="J22" s="3">
        <f t="shared" si="2"/>
        <v>0.47324959705953029</v>
      </c>
      <c r="L22" s="1">
        <v>42191</v>
      </c>
      <c r="M22" s="3">
        <f>SUM(Table1[[#This Row],[AAPL]:[NFLX]])/3</f>
        <v>373.14742023333332</v>
      </c>
      <c r="N22" s="3">
        <f>100*SUMPRODUCT(Table1[[#This Row],[AAPL]:[NFLX]], Table4[[AAPL]:[NFLX]])/SUMPRODUCT($B$2:$D$2,Table4[[AAPL]:[NFLX]])</f>
        <v>135.91004538402416</v>
      </c>
      <c r="U22" s="1">
        <v>42191</v>
      </c>
      <c r="V22" s="3">
        <f t="shared" si="3"/>
        <v>0.41606800482370837</v>
      </c>
      <c r="W22" s="3">
        <f t="shared" si="4"/>
        <v>0.37565455129395886</v>
      </c>
    </row>
    <row r="23" spans="1:23" x14ac:dyDescent="0.25">
      <c r="A23" s="4">
        <v>42198</v>
      </c>
      <c r="B23" s="3">
        <v>36.941698860000002</v>
      </c>
      <c r="C23" s="3">
        <v>802.27962660000003</v>
      </c>
      <c r="D23" s="3">
        <v>102.1452973</v>
      </c>
      <c r="G23" s="1">
        <v>42198</v>
      </c>
      <c r="H23" s="3">
        <f t="shared" si="0"/>
        <v>7.9844574425171497E-2</v>
      </c>
      <c r="I23" s="3">
        <f t="shared" si="1"/>
        <v>-0.17663523010317905</v>
      </c>
      <c r="J23" s="3">
        <f t="shared" si="2"/>
        <v>-7.844845530822335E-2</v>
      </c>
      <c r="L23" s="1">
        <v>42198</v>
      </c>
      <c r="M23" s="3">
        <f>SUM(Table1[[#This Row],[AAPL]:[NFLX]])/3</f>
        <v>313.78887425333335</v>
      </c>
      <c r="N23" s="3">
        <f>100*SUMPRODUCT(Table1[[#This Row],[AAPL]:[NFLX]], Table4[[AAPL]:[NFLX]])/SUMPRODUCT($B$2:$D$2,Table4[[AAPL]:[NFLX]])</f>
        <v>115.23491361797309</v>
      </c>
      <c r="U23" s="1">
        <v>42198</v>
      </c>
      <c r="V23" s="3">
        <f t="shared" si="3"/>
        <v>-0.15907532187381171</v>
      </c>
      <c r="W23" s="3">
        <f t="shared" si="4"/>
        <v>-0.15212364698747552</v>
      </c>
    </row>
    <row r="24" spans="1:23" x14ac:dyDescent="0.25">
      <c r="A24" s="4">
        <v>42205</v>
      </c>
      <c r="B24" s="3">
        <v>35.482500000000002</v>
      </c>
      <c r="C24" s="3">
        <v>997.42724799999996</v>
      </c>
      <c r="D24" s="3">
        <v>112.6201959</v>
      </c>
      <c r="G24" s="1">
        <v>42205</v>
      </c>
      <c r="H24" s="3">
        <f t="shared" si="0"/>
        <v>-3.9500047508102085E-2</v>
      </c>
      <c r="I24" s="3">
        <f t="shared" si="1"/>
        <v>0.24324140228640817</v>
      </c>
      <c r="J24" s="3">
        <f t="shared" si="2"/>
        <v>0.10254900496530253</v>
      </c>
      <c r="L24" s="1">
        <v>42205</v>
      </c>
      <c r="M24" s="3">
        <f>SUM(Table1[[#This Row],[AAPL]:[NFLX]])/3</f>
        <v>381.84331463333336</v>
      </c>
      <c r="N24" s="3">
        <f>100*SUMPRODUCT(Table1[[#This Row],[AAPL]:[NFLX]], Table4[[AAPL]:[NFLX]])/SUMPRODUCT($B$2:$D$2,Table4[[AAPL]:[NFLX]])</f>
        <v>139.2409396990621</v>
      </c>
      <c r="U24" s="1">
        <v>42205</v>
      </c>
      <c r="V24" s="3">
        <f t="shared" si="3"/>
        <v>0.21687971105392714</v>
      </c>
      <c r="W24" s="3">
        <f t="shared" si="4"/>
        <v>0.20832250684609185</v>
      </c>
    </row>
    <row r="25" spans="1:23" x14ac:dyDescent="0.25">
      <c r="A25" s="4">
        <v>42212</v>
      </c>
      <c r="B25" s="3">
        <v>35.480251170000003</v>
      </c>
      <c r="C25" s="3">
        <v>985.17566910000005</v>
      </c>
      <c r="D25" s="3">
        <v>101.73589819999999</v>
      </c>
      <c r="G25" s="1">
        <v>42212</v>
      </c>
      <c r="H25" s="3">
        <f t="shared" si="0"/>
        <v>-6.3378566899153165E-5</v>
      </c>
      <c r="I25" s="3">
        <f t="shared" si="1"/>
        <v>-1.2283180477138833E-2</v>
      </c>
      <c r="J25" s="3">
        <f t="shared" si="2"/>
        <v>-9.664605547005628E-2</v>
      </c>
      <c r="L25" s="1">
        <v>42212</v>
      </c>
      <c r="M25" s="3">
        <f>SUM(Table1[[#This Row],[AAPL]:[NFLX]])/3</f>
        <v>374.13060615666672</v>
      </c>
      <c r="N25" s="3">
        <f>100*SUMPRODUCT(Table1[[#This Row],[AAPL]:[NFLX]], Table4[[AAPL]:[NFLX]])/SUMPRODUCT($B$2:$D$2,Table4[[AAPL]:[NFLX]])</f>
        <v>137.28275878593871</v>
      </c>
      <c r="U25" s="1">
        <v>42212</v>
      </c>
      <c r="V25" s="3">
        <f t="shared" si="3"/>
        <v>-2.0198621217377626E-2</v>
      </c>
      <c r="W25" s="3">
        <f t="shared" si="4"/>
        <v>-1.406325551490497E-2</v>
      </c>
    </row>
    <row r="26" spans="1:23" x14ac:dyDescent="0.25">
      <c r="A26" s="4">
        <v>42219</v>
      </c>
      <c r="B26" s="3">
        <v>34.078398819999997</v>
      </c>
      <c r="C26" s="3">
        <v>1002.8032459999999</v>
      </c>
      <c r="D26" s="3">
        <v>102.5215975</v>
      </c>
      <c r="G26" s="1">
        <v>42219</v>
      </c>
      <c r="H26" s="3">
        <f t="shared" si="0"/>
        <v>-3.9510778638042143E-2</v>
      </c>
      <c r="I26" s="3">
        <f t="shared" si="1"/>
        <v>1.7892826074463894E-2</v>
      </c>
      <c r="J26" s="3">
        <f t="shared" si="2"/>
        <v>7.7229307835413067E-3</v>
      </c>
      <c r="L26" s="1">
        <v>42219</v>
      </c>
      <c r="M26" s="3">
        <f>SUM(Table1[[#This Row],[AAPL]:[NFLX]])/3</f>
        <v>379.80108077333335</v>
      </c>
      <c r="N26" s="3">
        <f>100*SUMPRODUCT(Table1[[#This Row],[AAPL]:[NFLX]], Table4[[AAPL]:[NFLX]])/SUMPRODUCT($B$2:$D$2,Table4[[AAPL]:[NFLX]])</f>
        <v>139.02713647370302</v>
      </c>
      <c r="U26" s="1">
        <v>42219</v>
      </c>
      <c r="V26" s="3">
        <f t="shared" si="3"/>
        <v>1.5156404002649638E-2</v>
      </c>
      <c r="W26" s="3">
        <f t="shared" si="4"/>
        <v>1.2706458576377198E-2</v>
      </c>
    </row>
    <row r="27" spans="1:23" x14ac:dyDescent="0.25">
      <c r="A27" s="4">
        <v>42226</v>
      </c>
      <c r="B27" s="3">
        <v>32.758699999999997</v>
      </c>
      <c r="C27" s="3">
        <v>1081.7495449999999</v>
      </c>
      <c r="D27" s="3">
        <v>114.7526991</v>
      </c>
      <c r="G27" s="1">
        <v>42226</v>
      </c>
      <c r="H27" s="3">
        <f t="shared" si="0"/>
        <v>-3.8725376358512829E-2</v>
      </c>
      <c r="I27" s="3">
        <f t="shared" si="1"/>
        <v>7.8725611743781648E-2</v>
      </c>
      <c r="J27" s="3">
        <f t="shared" si="2"/>
        <v>0.11930268253964735</v>
      </c>
      <c r="L27" s="1">
        <v>42226</v>
      </c>
      <c r="M27" s="3">
        <f>SUM(Table1[[#This Row],[AAPL]:[NFLX]])/3</f>
        <v>409.75364803333332</v>
      </c>
      <c r="N27" s="3">
        <f>100*SUMPRODUCT(Table1[[#This Row],[AAPL]:[NFLX]], Table4[[AAPL]:[NFLX]])/SUMPRODUCT($B$2:$D$2,Table4[[AAPL]:[NFLX]])</f>
        <v>148.82737987066341</v>
      </c>
      <c r="U27" s="1">
        <v>42226</v>
      </c>
      <c r="V27" s="3">
        <f t="shared" si="3"/>
        <v>7.8863828399360889E-2</v>
      </c>
      <c r="W27" s="3">
        <f t="shared" si="4"/>
        <v>7.0491586358855191E-2</v>
      </c>
    </row>
    <row r="28" spans="1:23" x14ac:dyDescent="0.25">
      <c r="A28" s="4">
        <v>42233</v>
      </c>
      <c r="B28" s="3">
        <v>30.141601139999999</v>
      </c>
      <c r="C28" s="3">
        <v>809.94186160000004</v>
      </c>
      <c r="D28" s="3">
        <v>111.2371989</v>
      </c>
      <c r="G28" s="1">
        <v>42233</v>
      </c>
      <c r="H28" s="3">
        <f t="shared" si="0"/>
        <v>-7.9890192834269944E-2</v>
      </c>
      <c r="I28" s="3">
        <f t="shared" si="1"/>
        <v>-0.25126674160052442</v>
      </c>
      <c r="J28" s="3">
        <f t="shared" si="2"/>
        <v>-3.0635446726498875E-2</v>
      </c>
      <c r="L28" s="1">
        <v>42233</v>
      </c>
      <c r="M28" s="3">
        <f>SUM(Table1[[#This Row],[AAPL]:[NFLX]])/3</f>
        <v>317.10688721333332</v>
      </c>
      <c r="N28" s="3">
        <f>100*SUMPRODUCT(Table1[[#This Row],[AAPL]:[NFLX]], Table4[[AAPL]:[NFLX]])/SUMPRODUCT($B$2:$D$2,Table4[[AAPL]:[NFLX]])</f>
        <v>114.31771710180318</v>
      </c>
      <c r="U28" s="1">
        <v>42233</v>
      </c>
      <c r="V28" s="3">
        <f t="shared" si="3"/>
        <v>-0.22610356555620761</v>
      </c>
      <c r="W28" s="3">
        <f t="shared" si="4"/>
        <v>-0.23187711023905963</v>
      </c>
    </row>
    <row r="29" spans="1:23" x14ac:dyDescent="0.25">
      <c r="A29" s="4">
        <v>42240</v>
      </c>
      <c r="B29" s="3">
        <v>33.987000000000002</v>
      </c>
      <c r="C29" s="3">
        <v>969.7147387</v>
      </c>
      <c r="D29" s="3">
        <v>141.15599639999999</v>
      </c>
      <c r="G29" s="1">
        <v>42240</v>
      </c>
      <c r="H29" s="3">
        <f t="shared" si="0"/>
        <v>0.12757778998332281</v>
      </c>
      <c r="I29" s="3">
        <f t="shared" si="1"/>
        <v>0.1972646243822693</v>
      </c>
      <c r="J29" s="3">
        <f t="shared" si="2"/>
        <v>0.26896395986109284</v>
      </c>
      <c r="L29" s="1">
        <v>42240</v>
      </c>
      <c r="M29" s="3">
        <f>SUM(Table1[[#This Row],[AAPL]:[NFLX]])/3</f>
        <v>381.6192450333333</v>
      </c>
      <c r="N29" s="3">
        <f>100*SUMPRODUCT(Table1[[#This Row],[AAPL]:[NFLX]], Table4[[AAPL]:[NFLX]])/SUMPRODUCT($B$2:$D$2,Table4[[AAPL]:[NFLX]])</f>
        <v>136.50581855473024</v>
      </c>
      <c r="U29" s="1">
        <v>42240</v>
      </c>
      <c r="V29" s="3">
        <f t="shared" si="3"/>
        <v>0.20344041842459057</v>
      </c>
      <c r="W29" s="3">
        <f t="shared" si="4"/>
        <v>0.19409153730010126</v>
      </c>
    </row>
    <row r="30" spans="1:23" x14ac:dyDescent="0.25">
      <c r="A30" s="4">
        <v>42247</v>
      </c>
      <c r="B30" s="3">
        <v>34.146873749999997</v>
      </c>
      <c r="C30" s="3">
        <v>985.72460000000001</v>
      </c>
      <c r="D30" s="3">
        <v>104.7174011</v>
      </c>
      <c r="G30" s="1">
        <v>42247</v>
      </c>
      <c r="H30" s="3">
        <f t="shared" si="0"/>
        <v>4.7039676935297491E-3</v>
      </c>
      <c r="I30" s="3">
        <f t="shared" si="1"/>
        <v>1.6509866934128318E-2</v>
      </c>
      <c r="J30" s="3">
        <f t="shared" si="2"/>
        <v>-0.25814415419336723</v>
      </c>
      <c r="L30" s="1">
        <v>42247</v>
      </c>
      <c r="M30" s="3">
        <f>SUM(Table1[[#This Row],[AAPL]:[NFLX]])/3</f>
        <v>374.86295828333328</v>
      </c>
      <c r="N30" s="3">
        <f>100*SUMPRODUCT(Table1[[#This Row],[AAPL]:[NFLX]], Table4[[AAPL]:[NFLX]])/SUMPRODUCT($B$2:$D$2,Table4[[AAPL]:[NFLX]])</f>
        <v>137.03463348654091</v>
      </c>
      <c r="U30" s="1">
        <v>42247</v>
      </c>
      <c r="V30" s="3">
        <f t="shared" si="3"/>
        <v>-1.7704261087277906E-2</v>
      </c>
      <c r="W30" s="3">
        <f t="shared" si="4"/>
        <v>3.8739369311107451E-3</v>
      </c>
    </row>
    <row r="31" spans="1:23" x14ac:dyDescent="0.25">
      <c r="A31" s="4">
        <v>42254</v>
      </c>
      <c r="B31" s="3">
        <v>35.690624999999997</v>
      </c>
      <c r="C31" s="3">
        <v>884.90601930000003</v>
      </c>
      <c r="D31" s="3">
        <v>81.908401679999997</v>
      </c>
      <c r="G31" s="1">
        <v>42254</v>
      </c>
      <c r="H31" s="3">
        <f t="shared" si="0"/>
        <v>4.5209153297671938E-2</v>
      </c>
      <c r="I31" s="3">
        <f t="shared" si="1"/>
        <v>-0.10227864933065481</v>
      </c>
      <c r="J31" s="3">
        <f t="shared" si="2"/>
        <v>-0.21781479658971412</v>
      </c>
      <c r="L31" s="1">
        <v>42254</v>
      </c>
      <c r="M31" s="3">
        <f>SUM(Table1[[#This Row],[AAPL]:[NFLX]])/3</f>
        <v>334.16834865999999</v>
      </c>
      <c r="N31" s="3">
        <f>100*SUMPRODUCT(Table1[[#This Row],[AAPL]:[NFLX]], Table4[[AAPL]:[NFLX]])/SUMPRODUCT($B$2:$D$2,Table4[[AAPL]:[NFLX]])</f>
        <v>124.17727081685445</v>
      </c>
      <c r="U31" s="1">
        <v>42254</v>
      </c>
      <c r="V31" s="3">
        <f t="shared" si="3"/>
        <v>-0.10855863115868337</v>
      </c>
      <c r="W31" s="3">
        <f t="shared" si="4"/>
        <v>-9.382564350748071E-2</v>
      </c>
    </row>
    <row r="32" spans="1:23" x14ac:dyDescent="0.25">
      <c r="A32" s="4">
        <v>42261</v>
      </c>
      <c r="B32" s="3">
        <v>31.198748899999998</v>
      </c>
      <c r="C32" s="3">
        <v>917.03734099999997</v>
      </c>
      <c r="D32" s="3">
        <v>99.541402910000002</v>
      </c>
      <c r="G32" s="1">
        <v>42261</v>
      </c>
      <c r="H32" s="3">
        <f t="shared" si="0"/>
        <v>-0.12585591034060062</v>
      </c>
      <c r="I32" s="3">
        <f t="shared" si="1"/>
        <v>3.6310434101710878E-2</v>
      </c>
      <c r="J32" s="3">
        <f t="shared" si="2"/>
        <v>0.21527707620139713</v>
      </c>
      <c r="L32" s="1">
        <v>42261</v>
      </c>
      <c r="M32" s="3">
        <f>SUM(Table1[[#This Row],[AAPL]:[NFLX]])/3</f>
        <v>349.25916426999999</v>
      </c>
      <c r="N32" s="3">
        <f>100*SUMPRODUCT(Table1[[#This Row],[AAPL]:[NFLX]], Table4[[AAPL]:[NFLX]])/SUMPRODUCT($B$2:$D$2,Table4[[AAPL]:[NFLX]])</f>
        <v>127.3859935723211</v>
      </c>
      <c r="U32" s="1">
        <v>42261</v>
      </c>
      <c r="V32" s="3">
        <f t="shared" si="3"/>
        <v>4.5159320655332805E-2</v>
      </c>
      <c r="W32" s="3">
        <f t="shared" si="4"/>
        <v>2.5839855670520471E-2</v>
      </c>
    </row>
    <row r="33" spans="1:23" x14ac:dyDescent="0.25">
      <c r="A33" s="4">
        <v>42268</v>
      </c>
      <c r="B33" s="3">
        <v>37.280749999999998</v>
      </c>
      <c r="C33" s="3">
        <v>980.60962500000005</v>
      </c>
      <c r="D33" s="3">
        <v>121.6655976</v>
      </c>
      <c r="G33" s="1">
        <v>42268</v>
      </c>
      <c r="H33" s="3">
        <f t="shared" si="0"/>
        <v>0.1949437498117112</v>
      </c>
      <c r="I33" s="3">
        <f t="shared" si="1"/>
        <v>6.93235500428767E-2</v>
      </c>
      <c r="J33" s="3">
        <f t="shared" si="2"/>
        <v>0.22226123043497292</v>
      </c>
      <c r="L33" s="1">
        <v>42268</v>
      </c>
      <c r="M33" s="3">
        <f>SUM(Table1[[#This Row],[AAPL]:[NFLX]])/3</f>
        <v>379.85199086666671</v>
      </c>
      <c r="N33" s="3">
        <f>100*SUMPRODUCT(Table1[[#This Row],[AAPL]:[NFLX]], Table4[[AAPL]:[NFLX]])/SUMPRODUCT($B$2:$D$2,Table4[[AAPL]:[NFLX]])</f>
        <v>138.13065382899285</v>
      </c>
      <c r="U33" s="1">
        <v>42268</v>
      </c>
      <c r="V33" s="3">
        <f t="shared" si="3"/>
        <v>8.7593482795533709E-2</v>
      </c>
      <c r="W33" s="3">
        <f t="shared" si="4"/>
        <v>8.4347265781395842E-2</v>
      </c>
    </row>
    <row r="34" spans="1:23" x14ac:dyDescent="0.25">
      <c r="A34" s="4">
        <v>42275</v>
      </c>
      <c r="B34" s="3">
        <v>32.010198840000001</v>
      </c>
      <c r="C34" s="3">
        <v>836.51379740000004</v>
      </c>
      <c r="D34" s="3">
        <v>110.354401</v>
      </c>
      <c r="G34" s="1">
        <v>42275</v>
      </c>
      <c r="H34" s="3">
        <f t="shared" si="0"/>
        <v>-0.14137460110110436</v>
      </c>
      <c r="I34" s="3">
        <f t="shared" si="1"/>
        <v>-0.14694514914637921</v>
      </c>
      <c r="J34" s="3">
        <f t="shared" si="2"/>
        <v>-9.2969556087562438E-2</v>
      </c>
      <c r="L34" s="1">
        <v>42275</v>
      </c>
      <c r="M34" s="3">
        <f>SUM(Table1[[#This Row],[AAPL]:[NFLX]])/3</f>
        <v>326.29279908000007</v>
      </c>
      <c r="N34" s="3">
        <f>100*SUMPRODUCT(Table1[[#This Row],[AAPL]:[NFLX]], Table4[[AAPL]:[NFLX]])/SUMPRODUCT($B$2:$D$2,Table4[[AAPL]:[NFLX]])</f>
        <v>118.17111989344649</v>
      </c>
      <c r="U34" s="1">
        <v>42275</v>
      </c>
      <c r="V34" s="3">
        <f t="shared" si="3"/>
        <v>-0.14100016078490599</v>
      </c>
      <c r="W34" s="3">
        <f t="shared" si="4"/>
        <v>-0.14449749843547738</v>
      </c>
    </row>
    <row r="35" spans="1:23" x14ac:dyDescent="0.25">
      <c r="A35" s="4">
        <v>42282</v>
      </c>
      <c r="B35" s="3">
        <v>33.91630121</v>
      </c>
      <c r="C35" s="3">
        <v>1015.6876569999999</v>
      </c>
      <c r="D35" s="3">
        <v>116.7299021</v>
      </c>
      <c r="G35" s="1">
        <v>42282</v>
      </c>
      <c r="H35" s="3">
        <f t="shared" si="0"/>
        <v>5.9546720703844251E-2</v>
      </c>
      <c r="I35" s="3">
        <f t="shared" si="1"/>
        <v>0.21419115877932546</v>
      </c>
      <c r="J35" s="3">
        <f t="shared" si="2"/>
        <v>5.7772966390348207E-2</v>
      </c>
      <c r="L35" s="1">
        <v>42282</v>
      </c>
      <c r="M35" s="3">
        <f>SUM(Table1[[#This Row],[AAPL]:[NFLX]])/3</f>
        <v>388.77795343666668</v>
      </c>
      <c r="N35" s="3">
        <f>100*SUMPRODUCT(Table1[[#This Row],[AAPL]:[NFLX]], Table4[[AAPL]:[NFLX]])/SUMPRODUCT($B$2:$D$2,Table4[[AAPL]:[NFLX]])</f>
        <v>141.1458822895446</v>
      </c>
      <c r="U35" s="1">
        <v>42282</v>
      </c>
      <c r="V35" s="3">
        <f t="shared" si="3"/>
        <v>0.19150025539284604</v>
      </c>
      <c r="W35" s="3">
        <f t="shared" si="4"/>
        <v>0.1944194352800768</v>
      </c>
    </row>
    <row r="36" spans="1:23" x14ac:dyDescent="0.25">
      <c r="A36" s="4">
        <v>42289</v>
      </c>
      <c r="B36" s="3">
        <v>31.3688</v>
      </c>
      <c r="C36" s="3">
        <v>1077.366595</v>
      </c>
      <c r="D36" s="3">
        <v>98.989998</v>
      </c>
      <c r="G36" s="1">
        <v>42289</v>
      </c>
      <c r="H36" s="3">
        <f t="shared" si="0"/>
        <v>-7.5111410121835046E-2</v>
      </c>
      <c r="I36" s="3">
        <f t="shared" si="1"/>
        <v>6.0726284872043117E-2</v>
      </c>
      <c r="J36" s="3">
        <f t="shared" si="2"/>
        <v>-0.15197394824166482</v>
      </c>
      <c r="L36" s="1">
        <v>42289</v>
      </c>
      <c r="M36" s="3">
        <f>SUM(Table1[[#This Row],[AAPL]:[NFLX]])/3</f>
        <v>402.575131</v>
      </c>
      <c r="N36" s="3">
        <f>100*SUMPRODUCT(Table1[[#This Row],[AAPL]:[NFLX]], Table4[[AAPL]:[NFLX]])/SUMPRODUCT($B$2:$D$2,Table4[[AAPL]:[NFLX]])</f>
        <v>147.18255515329545</v>
      </c>
      <c r="U36" s="1">
        <v>42289</v>
      </c>
      <c r="V36" s="3">
        <f t="shared" si="3"/>
        <v>3.5488580155769896E-2</v>
      </c>
      <c r="W36" s="3">
        <f t="shared" si="4"/>
        <v>4.2769032761205951E-2</v>
      </c>
    </row>
    <row r="37" spans="1:23" x14ac:dyDescent="0.25">
      <c r="A37" s="4">
        <v>42296</v>
      </c>
      <c r="B37" s="3">
        <v>38.701000000000001</v>
      </c>
      <c r="C37" s="3">
        <v>903.33728369999994</v>
      </c>
      <c r="D37" s="3">
        <v>110.0440011</v>
      </c>
      <c r="G37" s="1">
        <v>42296</v>
      </c>
      <c r="H37" s="3">
        <f t="shared" si="0"/>
        <v>0.23374180714595394</v>
      </c>
      <c r="I37" s="3">
        <f t="shared" si="1"/>
        <v>-0.16153212110683646</v>
      </c>
      <c r="J37" s="3">
        <f t="shared" si="2"/>
        <v>0.11166787880933185</v>
      </c>
      <c r="L37" s="1">
        <v>42296</v>
      </c>
      <c r="M37" s="3">
        <f>SUM(Table1[[#This Row],[AAPL]:[NFLX]])/3</f>
        <v>350.69409493333336</v>
      </c>
      <c r="N37" s="3">
        <f>100*SUMPRODUCT(Table1[[#This Row],[AAPL]:[NFLX]], Table4[[AAPL]:[NFLX]])/SUMPRODUCT($B$2:$D$2,Table4[[AAPL]:[NFLX]])</f>
        <v>128.59485070095366</v>
      </c>
      <c r="U37" s="1">
        <v>42296</v>
      </c>
      <c r="V37" s="3">
        <f t="shared" si="3"/>
        <v>-0.12887292848366891</v>
      </c>
      <c r="W37" s="3">
        <f t="shared" si="4"/>
        <v>-0.12629013290999122</v>
      </c>
    </row>
    <row r="38" spans="1:23" x14ac:dyDescent="0.25">
      <c r="A38" s="4">
        <v>42303</v>
      </c>
      <c r="B38" s="3">
        <v>34.655000000000001</v>
      </c>
      <c r="C38" s="3">
        <v>1077.799841</v>
      </c>
      <c r="D38" s="3">
        <v>91.039197479999999</v>
      </c>
      <c r="G38" s="1">
        <v>42303</v>
      </c>
      <c r="H38" s="3">
        <f t="shared" si="0"/>
        <v>-0.10454510219374175</v>
      </c>
      <c r="I38" s="3">
        <f t="shared" si="1"/>
        <v>0.19313113766921572</v>
      </c>
      <c r="J38" s="3">
        <f t="shared" si="2"/>
        <v>-0.17270185952916978</v>
      </c>
      <c r="L38" s="1">
        <v>42303</v>
      </c>
      <c r="M38" s="3">
        <f>SUM(Table1[[#This Row],[AAPL]:[NFLX]])/3</f>
        <v>401.16467949333332</v>
      </c>
      <c r="N38" s="3">
        <f>100*SUMPRODUCT(Table1[[#This Row],[AAPL]:[NFLX]], Table4[[AAPL]:[NFLX]])/SUMPRODUCT($B$2:$D$2,Table4[[AAPL]:[NFLX]])</f>
        <v>147.98948360136202</v>
      </c>
      <c r="U38" s="1">
        <v>42303</v>
      </c>
      <c r="V38" s="3">
        <f t="shared" si="3"/>
        <v>0.14391626574035807</v>
      </c>
      <c r="W38" s="3">
        <f t="shared" si="4"/>
        <v>0.15081966964221949</v>
      </c>
    </row>
    <row r="39" spans="1:23" x14ac:dyDescent="0.25">
      <c r="A39" s="4">
        <v>42310</v>
      </c>
      <c r="B39" s="3">
        <v>35.107398840000002</v>
      </c>
      <c r="C39" s="3">
        <v>1041.474907</v>
      </c>
      <c r="D39" s="3">
        <v>120.90359789999999</v>
      </c>
      <c r="G39" s="1">
        <v>42310</v>
      </c>
      <c r="H39" s="3">
        <f t="shared" si="0"/>
        <v>1.3054359832636005E-2</v>
      </c>
      <c r="I39" s="3">
        <f t="shared" si="1"/>
        <v>-3.3702857078079664E-2</v>
      </c>
      <c r="J39" s="3">
        <f t="shared" si="2"/>
        <v>0.328038924404631</v>
      </c>
      <c r="L39" s="1">
        <v>42310</v>
      </c>
      <c r="M39" s="3">
        <f>SUM(Table1[[#This Row],[AAPL]:[NFLX]])/3</f>
        <v>399.1619679133334</v>
      </c>
      <c r="N39" s="3">
        <f>100*SUMPRODUCT(Table1[[#This Row],[AAPL]:[NFLX]], Table4[[AAPL]:[NFLX]])/SUMPRODUCT($B$2:$D$2,Table4[[AAPL]:[NFLX]])</f>
        <v>144.88762300283426</v>
      </c>
      <c r="U39" s="1">
        <v>42310</v>
      </c>
      <c r="V39" s="3">
        <f t="shared" si="3"/>
        <v>-4.9922430422571808E-3</v>
      </c>
      <c r="W39" s="3">
        <f t="shared" si="4"/>
        <v>-2.0960006907539588E-2</v>
      </c>
    </row>
    <row r="40" spans="1:23" x14ac:dyDescent="0.25">
      <c r="A40" s="4">
        <v>42317</v>
      </c>
      <c r="B40" s="3">
        <v>36.229648709999999</v>
      </c>
      <c r="C40" s="3">
        <v>1158.7993570000001</v>
      </c>
      <c r="D40" s="3">
        <v>106.75950210000001</v>
      </c>
      <c r="G40" s="1">
        <v>42317</v>
      </c>
      <c r="H40" s="3">
        <f t="shared" si="0"/>
        <v>3.1966192514420913E-2</v>
      </c>
      <c r="I40" s="3">
        <f t="shared" si="1"/>
        <v>0.1126522100642412</v>
      </c>
      <c r="J40" s="3">
        <f t="shared" si="2"/>
        <v>-0.11698655826354022</v>
      </c>
      <c r="L40" s="1">
        <v>42317</v>
      </c>
      <c r="M40" s="3">
        <f>SUM(Table1[[#This Row],[AAPL]:[NFLX]])/3</f>
        <v>433.92950260333333</v>
      </c>
      <c r="N40" s="3">
        <f>100*SUMPRODUCT(Table1[[#This Row],[AAPL]:[NFLX]], Table4[[AAPL]:[NFLX]])/SUMPRODUCT($B$2:$D$2,Table4[[AAPL]:[NFLX]])</f>
        <v>159.13759649783694</v>
      </c>
      <c r="U40" s="1">
        <v>42317</v>
      </c>
      <c r="V40" s="3">
        <f t="shared" si="3"/>
        <v>8.7101320979429353E-2</v>
      </c>
      <c r="W40" s="3">
        <f t="shared" si="4"/>
        <v>9.8351903355636677E-2</v>
      </c>
    </row>
    <row r="41" spans="1:23" x14ac:dyDescent="0.25">
      <c r="A41" s="4">
        <v>42324</v>
      </c>
      <c r="B41" s="3">
        <v>33.404001119999997</v>
      </c>
      <c r="C41" s="3">
        <v>1242.6485720000001</v>
      </c>
      <c r="D41" s="3">
        <v>104.0255966</v>
      </c>
      <c r="G41" s="1">
        <v>42324</v>
      </c>
      <c r="H41" s="3">
        <f t="shared" si="0"/>
        <v>-7.7992685289826613E-2</v>
      </c>
      <c r="I41" s="3">
        <f t="shared" si="1"/>
        <v>7.2358699971215079E-2</v>
      </c>
      <c r="J41" s="3">
        <f t="shared" si="2"/>
        <v>-2.5608076529236697E-2</v>
      </c>
      <c r="L41" s="1">
        <v>42324</v>
      </c>
      <c r="M41" s="3">
        <f>SUM(Table1[[#This Row],[AAPL]:[NFLX]])/3</f>
        <v>460.02605657333334</v>
      </c>
      <c r="N41" s="3">
        <f>100*SUMPRODUCT(Table1[[#This Row],[AAPL]:[NFLX]], Table4[[AAPL]:[NFLX]])/SUMPRODUCT($B$2:$D$2,Table4[[AAPL]:[NFLX]])</f>
        <v>168.43228666820258</v>
      </c>
      <c r="U41" s="1">
        <v>42324</v>
      </c>
      <c r="V41" s="3">
        <f t="shared" si="3"/>
        <v>6.0140077624211613E-2</v>
      </c>
      <c r="W41" s="3">
        <f t="shared" si="4"/>
        <v>5.8406626560380266E-2</v>
      </c>
    </row>
    <row r="42" spans="1:23" x14ac:dyDescent="0.25">
      <c r="A42" s="4">
        <v>42331</v>
      </c>
      <c r="B42" s="3">
        <v>32.397748900000003</v>
      </c>
      <c r="C42" s="3">
        <v>1419.366753</v>
      </c>
      <c r="D42" s="3">
        <v>134.22080209999999</v>
      </c>
      <c r="G42" s="1">
        <v>42331</v>
      </c>
      <c r="H42" s="3">
        <f t="shared" si="0"/>
        <v>-3.0123703336769416E-2</v>
      </c>
      <c r="I42" s="3">
        <f t="shared" si="1"/>
        <v>0.14221090739723632</v>
      </c>
      <c r="J42" s="3">
        <f t="shared" si="2"/>
        <v>0.29026707355600961</v>
      </c>
      <c r="L42" s="1">
        <v>42331</v>
      </c>
      <c r="M42" s="3">
        <f>SUM(Table1[[#This Row],[AAPL]:[NFLX]])/3</f>
        <v>528.66176799999994</v>
      </c>
      <c r="N42" s="3">
        <f>100*SUMPRODUCT(Table1[[#This Row],[AAPL]:[NFLX]], Table4[[AAPL]:[NFLX]])/SUMPRODUCT($B$2:$D$2,Table4[[AAPL]:[NFLX]])</f>
        <v>191.1257466596843</v>
      </c>
      <c r="U42" s="1">
        <v>42331</v>
      </c>
      <c r="V42" s="3">
        <f t="shared" si="3"/>
        <v>0.1491996169476224</v>
      </c>
      <c r="W42" s="3">
        <f t="shared" si="4"/>
        <v>0.13473343169760513</v>
      </c>
    </row>
    <row r="43" spans="1:23" x14ac:dyDescent="0.25">
      <c r="A43" s="4">
        <v>42338</v>
      </c>
      <c r="B43" s="3">
        <v>34.518700000000003</v>
      </c>
      <c r="C43" s="3">
        <v>1259.182108</v>
      </c>
      <c r="D43" s="3">
        <v>112.599794</v>
      </c>
      <c r="G43" s="1">
        <v>42338</v>
      </c>
      <c r="H43" s="3">
        <f t="shared" si="0"/>
        <v>6.5466002176466004E-2</v>
      </c>
      <c r="I43" s="3">
        <f t="shared" si="1"/>
        <v>-0.1128564161880154</v>
      </c>
      <c r="J43" s="3">
        <f t="shared" si="2"/>
        <v>-0.16108537396380218</v>
      </c>
      <c r="L43" s="1">
        <v>42338</v>
      </c>
      <c r="M43" s="3">
        <f>SUM(Table1[[#This Row],[AAPL]:[NFLX]])/3</f>
        <v>468.76686733333332</v>
      </c>
      <c r="N43" s="3">
        <f>100*SUMPRODUCT(Table1[[#This Row],[AAPL]:[NFLX]], Table4[[AAPL]:[NFLX]])/SUMPRODUCT($B$2:$D$2,Table4[[AAPL]:[NFLX]])</f>
        <v>171.18904813231512</v>
      </c>
      <c r="U43" s="1">
        <v>42338</v>
      </c>
      <c r="V43" s="3">
        <f t="shared" si="3"/>
        <v>-0.11329531335934741</v>
      </c>
      <c r="W43" s="3">
        <f t="shared" si="4"/>
        <v>-0.10431194580428856</v>
      </c>
    </row>
    <row r="44" spans="1:23" x14ac:dyDescent="0.25">
      <c r="A44" s="4">
        <v>42345</v>
      </c>
      <c r="B44" s="3">
        <v>31.407450000000001</v>
      </c>
      <c r="C44" s="3">
        <v>1170.834394</v>
      </c>
      <c r="D44" s="3">
        <v>126.04460419999999</v>
      </c>
      <c r="G44" s="1">
        <v>42345</v>
      </c>
      <c r="H44" s="3">
        <f t="shared" si="0"/>
        <v>-9.0132305098395982E-2</v>
      </c>
      <c r="I44" s="3">
        <f t="shared" si="1"/>
        <v>-7.0162777439972956E-2</v>
      </c>
      <c r="J44" s="3">
        <f t="shared" si="2"/>
        <v>0.11940350619113914</v>
      </c>
      <c r="L44" s="1">
        <v>42345</v>
      </c>
      <c r="M44" s="3">
        <f>SUM(Table1[[#This Row],[AAPL]:[NFLX]])/3</f>
        <v>442.7621494</v>
      </c>
      <c r="N44" s="3">
        <f>100*SUMPRODUCT(Table1[[#This Row],[AAPL]:[NFLX]], Table4[[AAPL]:[NFLX]])/SUMPRODUCT($B$2:$D$2,Table4[[AAPL]:[NFLX]])</f>
        <v>159.82841087940909</v>
      </c>
      <c r="U44" s="1">
        <v>42345</v>
      </c>
      <c r="V44" s="3">
        <f t="shared" si="3"/>
        <v>-5.5474735407956527E-2</v>
      </c>
      <c r="W44" s="3">
        <f t="shared" si="4"/>
        <v>-6.6363107785523692E-2</v>
      </c>
    </row>
    <row r="45" spans="1:23" x14ac:dyDescent="0.25">
      <c r="A45" s="4">
        <v>42352</v>
      </c>
      <c r="B45" s="3">
        <v>32.074075000000001</v>
      </c>
      <c r="C45" s="3">
        <v>1108.9809969999999</v>
      </c>
      <c r="D45" s="3">
        <v>139.26359650000001</v>
      </c>
      <c r="G45" s="1">
        <v>42352</v>
      </c>
      <c r="H45" s="3">
        <f t="shared" si="0"/>
        <v>2.1225059659412012E-2</v>
      </c>
      <c r="I45" s="3">
        <f t="shared" si="1"/>
        <v>-5.2828476270402498E-2</v>
      </c>
      <c r="J45" s="3">
        <f t="shared" si="2"/>
        <v>0.10487551120415206</v>
      </c>
      <c r="L45" s="1">
        <v>42352</v>
      </c>
      <c r="M45" s="3">
        <f>SUM(Table1[[#This Row],[AAPL]:[NFLX]])/3</f>
        <v>426.77288949999996</v>
      </c>
      <c r="N45" s="3">
        <f>100*SUMPRODUCT(Table1[[#This Row],[AAPL]:[NFLX]], Table4[[AAPL]:[NFLX]])/SUMPRODUCT($B$2:$D$2,Table4[[AAPL]:[NFLX]])</f>
        <v>152.96620605745517</v>
      </c>
      <c r="U45" s="1">
        <v>42352</v>
      </c>
      <c r="V45" s="3">
        <f t="shared" si="3"/>
        <v>-3.6112526605238393E-2</v>
      </c>
      <c r="W45" s="3">
        <f t="shared" si="4"/>
        <v>-4.2934824817419184E-2</v>
      </c>
    </row>
    <row r="46" spans="1:23" x14ac:dyDescent="0.25">
      <c r="A46" s="4">
        <v>42359</v>
      </c>
      <c r="B46" s="3">
        <v>34.299525000000003</v>
      </c>
      <c r="C46" s="3">
        <v>1074.117438</v>
      </c>
      <c r="D46" s="3">
        <v>110.2902019</v>
      </c>
      <c r="G46" s="1">
        <v>42359</v>
      </c>
      <c r="H46" s="3">
        <f t="shared" si="0"/>
        <v>6.9384697766030734E-2</v>
      </c>
      <c r="I46" s="3">
        <f t="shared" si="1"/>
        <v>-3.1437471962380163E-2</v>
      </c>
      <c r="J46" s="3">
        <f t="shared" si="2"/>
        <v>-0.2080471517910282</v>
      </c>
      <c r="L46" s="1">
        <v>42359</v>
      </c>
      <c r="M46" s="3">
        <f>SUM(Table1[[#This Row],[AAPL]:[NFLX]])/3</f>
        <v>406.2357216333333</v>
      </c>
      <c r="N46" s="3">
        <f>100*SUMPRODUCT(Table1[[#This Row],[AAPL]:[NFLX]], Table4[[AAPL]:[NFLX]])/SUMPRODUCT($B$2:$D$2,Table4[[AAPL]:[NFLX]])</f>
        <v>148.20972061189855</v>
      </c>
      <c r="U46" s="1">
        <v>42359</v>
      </c>
      <c r="V46" s="3">
        <f t="shared" si="3"/>
        <v>-4.8122006743979609E-2</v>
      </c>
      <c r="W46" s="3">
        <f t="shared" si="4"/>
        <v>-3.1095008290720445E-2</v>
      </c>
    </row>
    <row r="47" spans="1:23" x14ac:dyDescent="0.25">
      <c r="A47" s="4">
        <v>42366</v>
      </c>
      <c r="B47" s="3">
        <v>33.946351290000003</v>
      </c>
      <c r="C47" s="3">
        <v>1155.7719259999999</v>
      </c>
      <c r="D47" s="3">
        <v>100.65439739999999</v>
      </c>
      <c r="G47" s="1">
        <v>42366</v>
      </c>
      <c r="H47" s="3">
        <f t="shared" si="0"/>
        <v>-1.0296752214498599E-2</v>
      </c>
      <c r="I47" s="3">
        <f t="shared" si="1"/>
        <v>7.6020074817926844E-2</v>
      </c>
      <c r="J47" s="3">
        <f t="shared" si="2"/>
        <v>-8.7367729263355412E-2</v>
      </c>
      <c r="L47" s="1">
        <v>42366</v>
      </c>
      <c r="M47" s="3">
        <f>SUM(Table1[[#This Row],[AAPL]:[NFLX]])/3</f>
        <v>430.12422489666659</v>
      </c>
      <c r="N47" s="3">
        <f>100*SUMPRODUCT(Table1[[#This Row],[AAPL]:[NFLX]], Table4[[AAPL]:[NFLX]])/SUMPRODUCT($B$2:$D$2,Table4[[AAPL]:[NFLX]])</f>
        <v>157.76301326156073</v>
      </c>
      <c r="U47" s="1">
        <v>42366</v>
      </c>
      <c r="V47" s="3">
        <f t="shared" si="3"/>
        <v>5.8804536359544857E-2</v>
      </c>
      <c r="W47" s="3">
        <f t="shared" si="4"/>
        <v>6.4457935756308468E-2</v>
      </c>
    </row>
    <row r="48" spans="1:23" x14ac:dyDescent="0.25">
      <c r="A48" s="4">
        <v>42373</v>
      </c>
      <c r="B48" s="3">
        <v>29.330400000000001</v>
      </c>
      <c r="C48" s="3">
        <v>1036.8413800000001</v>
      </c>
      <c r="D48" s="3">
        <v>119.1872989</v>
      </c>
      <c r="G48" s="1">
        <v>42373</v>
      </c>
      <c r="H48" s="3">
        <f t="shared" si="0"/>
        <v>-0.13597783309806788</v>
      </c>
      <c r="I48" s="3">
        <f t="shared" si="1"/>
        <v>-0.10290139717409941</v>
      </c>
      <c r="J48" s="3">
        <f t="shared" si="2"/>
        <v>0.18412411160091063</v>
      </c>
      <c r="L48" s="1">
        <v>42373</v>
      </c>
      <c r="M48" s="3">
        <f>SUM(Table1[[#This Row],[AAPL]:[NFLX]])/3</f>
        <v>395.11969296666672</v>
      </c>
      <c r="N48" s="3">
        <f>100*SUMPRODUCT(Table1[[#This Row],[AAPL]:[NFLX]], Table4[[AAPL]:[NFLX]])/SUMPRODUCT($B$2:$D$2,Table4[[AAPL]:[NFLX]])</f>
        <v>142.3469703467797</v>
      </c>
      <c r="U48" s="1">
        <v>42373</v>
      </c>
      <c r="V48" s="3">
        <f t="shared" si="3"/>
        <v>-8.1382377238597495E-2</v>
      </c>
      <c r="W48" s="3">
        <f t="shared" si="4"/>
        <v>-9.7716458351503735E-2</v>
      </c>
    </row>
    <row r="49" spans="1:23" x14ac:dyDescent="0.25">
      <c r="A49" s="4">
        <v>42380</v>
      </c>
      <c r="B49" s="3">
        <v>27.19639888</v>
      </c>
      <c r="C49" s="3">
        <v>1214.1412769999999</v>
      </c>
      <c r="D49" s="3">
        <v>124.8480012</v>
      </c>
      <c r="G49" s="1">
        <v>42380</v>
      </c>
      <c r="H49" s="3">
        <f t="shared" si="0"/>
        <v>-7.2757313913209526E-2</v>
      </c>
      <c r="I49" s="3">
        <f t="shared" si="1"/>
        <v>0.17100002027311048</v>
      </c>
      <c r="J49" s="3">
        <f t="shared" si="2"/>
        <v>4.7494173894731977E-2</v>
      </c>
      <c r="L49" s="1">
        <v>42380</v>
      </c>
      <c r="M49" s="3">
        <f>SUM(Table1[[#This Row],[AAPL]:[NFLX]])/3</f>
        <v>455.39522569333332</v>
      </c>
      <c r="N49" s="3">
        <f>100*SUMPRODUCT(Table1[[#This Row],[AAPL]:[NFLX]], Table4[[AAPL]:[NFLX]])/SUMPRODUCT($B$2:$D$2,Table4[[AAPL]:[NFLX]])</f>
        <v>163.73333298401081</v>
      </c>
      <c r="U49" s="1">
        <v>42380</v>
      </c>
      <c r="V49" s="3">
        <f t="shared" si="3"/>
        <v>0.15255005963914736</v>
      </c>
      <c r="W49" s="3">
        <f t="shared" si="4"/>
        <v>0.15024108054516763</v>
      </c>
    </row>
    <row r="50" spans="1:23" x14ac:dyDescent="0.25">
      <c r="A50" s="4">
        <v>42387</v>
      </c>
      <c r="B50" s="3">
        <v>28.14405</v>
      </c>
      <c r="C50" s="3">
        <v>1261.7015389999999</v>
      </c>
      <c r="D50" s="3">
        <v>86.619200860000007</v>
      </c>
      <c r="G50" s="1">
        <v>42387</v>
      </c>
      <c r="H50" s="3">
        <f t="shared" si="0"/>
        <v>3.4844727942892992E-2</v>
      </c>
      <c r="I50" s="3">
        <f t="shared" si="1"/>
        <v>3.9171934025269091E-2</v>
      </c>
      <c r="J50" s="3">
        <f t="shared" si="2"/>
        <v>-0.3062027423151088</v>
      </c>
      <c r="L50" s="1">
        <v>42387</v>
      </c>
      <c r="M50" s="3">
        <f>SUM(Table1[[#This Row],[AAPL]:[NFLX]])/3</f>
        <v>458.82159662000004</v>
      </c>
      <c r="N50" s="3">
        <f>100*SUMPRODUCT(Table1[[#This Row],[AAPL]:[NFLX]], Table4[[AAPL]:[NFLX]])/SUMPRODUCT($B$2:$D$2,Table4[[AAPL]:[NFLX]])</f>
        <v>168.33666823536134</v>
      </c>
      <c r="U50" s="1">
        <v>42387</v>
      </c>
      <c r="V50" s="3">
        <f t="shared" si="3"/>
        <v>7.5239500402098317E-3</v>
      </c>
      <c r="W50" s="3">
        <f t="shared" si="4"/>
        <v>2.8114832621162499E-2</v>
      </c>
    </row>
    <row r="51" spans="1:23" x14ac:dyDescent="0.25">
      <c r="A51" s="4">
        <v>42394</v>
      </c>
      <c r="B51" s="3">
        <v>29.201998799999998</v>
      </c>
      <c r="C51" s="3">
        <v>966.43679999999995</v>
      </c>
      <c r="D51" s="3">
        <v>95.513595839999994</v>
      </c>
      <c r="G51" s="1">
        <v>42394</v>
      </c>
      <c r="H51" s="3">
        <f t="shared" si="0"/>
        <v>3.7590496037350644E-2</v>
      </c>
      <c r="I51" s="3">
        <f t="shared" si="1"/>
        <v>-0.23402106589647267</v>
      </c>
      <c r="J51" s="3">
        <f t="shared" si="2"/>
        <v>0.10268387253278552</v>
      </c>
      <c r="L51" s="1">
        <v>42394</v>
      </c>
      <c r="M51" s="3">
        <f>SUM(Table1[[#This Row],[AAPL]:[NFLX]])/3</f>
        <v>363.71746487999991</v>
      </c>
      <c r="N51" s="3">
        <f>100*SUMPRODUCT(Table1[[#This Row],[AAPL]:[NFLX]], Table4[[AAPL]:[NFLX]])/SUMPRODUCT($B$2:$D$2,Table4[[AAPL]:[NFLX]])</f>
        <v>132.65346619755476</v>
      </c>
      <c r="U51" s="1">
        <v>42394</v>
      </c>
      <c r="V51" s="3">
        <f t="shared" si="3"/>
        <v>-0.20727910900577373</v>
      </c>
      <c r="W51" s="3">
        <f t="shared" si="4"/>
        <v>-0.21197521854190324</v>
      </c>
    </row>
    <row r="52" spans="1:23" x14ac:dyDescent="0.25">
      <c r="A52" s="4">
        <v>42401</v>
      </c>
      <c r="B52" s="3">
        <v>27.265798839999999</v>
      </c>
      <c r="C52" s="3">
        <v>1021.934986</v>
      </c>
      <c r="D52" s="3">
        <v>72.855200879999998</v>
      </c>
      <c r="G52" s="1">
        <v>42401</v>
      </c>
      <c r="H52" s="3">
        <f t="shared" si="0"/>
        <v>-6.6303679185138506E-2</v>
      </c>
      <c r="I52" s="3">
        <f t="shared" si="1"/>
        <v>5.742557195669705E-2</v>
      </c>
      <c r="J52" s="3">
        <f t="shared" si="2"/>
        <v>-0.23722690744421665</v>
      </c>
      <c r="L52" s="1">
        <v>42401</v>
      </c>
      <c r="M52" s="3">
        <f>SUM(Table1[[#This Row],[AAPL]:[NFLX]])/3</f>
        <v>374.01866190666664</v>
      </c>
      <c r="N52" s="3">
        <f>100*SUMPRODUCT(Table1[[#This Row],[AAPL]:[NFLX]], Table4[[AAPL]:[NFLX]])/SUMPRODUCT($B$2:$D$2,Table4[[AAPL]:[NFLX]])</f>
        <v>137.92710194014663</v>
      </c>
      <c r="U52" s="1">
        <v>42401</v>
      </c>
      <c r="V52" s="3">
        <f t="shared" si="3"/>
        <v>2.832197521794937E-2</v>
      </c>
      <c r="W52" s="3">
        <f t="shared" si="4"/>
        <v>3.9754978846448526E-2</v>
      </c>
    </row>
    <row r="53" spans="1:23" x14ac:dyDescent="0.25">
      <c r="A53" s="4">
        <v>42408</v>
      </c>
      <c r="B53" s="3">
        <v>30.076798719999999</v>
      </c>
      <c r="C53" s="3">
        <v>953.81745550000005</v>
      </c>
      <c r="D53" s="3">
        <v>88.274002019999998</v>
      </c>
      <c r="G53" s="1">
        <v>42408</v>
      </c>
      <c r="H53" s="3">
        <f t="shared" si="0"/>
        <v>0.10309618641637425</v>
      </c>
      <c r="I53" s="3">
        <f t="shared" si="1"/>
        <v>-6.6655444263261504E-2</v>
      </c>
      <c r="J53" s="3">
        <f t="shared" si="2"/>
        <v>0.21163624495931799</v>
      </c>
      <c r="L53" s="1">
        <v>42408</v>
      </c>
      <c r="M53" s="3">
        <f>SUM(Table1[[#This Row],[AAPL]:[NFLX]])/3</f>
        <v>357.38941874666665</v>
      </c>
      <c r="N53" s="3">
        <f>100*SUMPRODUCT(Table1[[#This Row],[AAPL]:[NFLX]], Table4[[AAPL]:[NFLX]])/SUMPRODUCT($B$2:$D$2,Table4[[AAPL]:[NFLX]])</f>
        <v>131.08800589168396</v>
      </c>
      <c r="U53" s="1">
        <v>42408</v>
      </c>
      <c r="V53" s="3">
        <f t="shared" si="3"/>
        <v>-4.4460998483946454E-2</v>
      </c>
      <c r="W53" s="3">
        <f t="shared" si="4"/>
        <v>-4.9584860062023818E-2</v>
      </c>
    </row>
    <row r="54" spans="1:23" x14ac:dyDescent="0.25">
      <c r="A54" s="4">
        <v>42415</v>
      </c>
      <c r="B54" s="3">
        <v>29.532299999999999</v>
      </c>
      <c r="C54" s="3">
        <v>788.44263539999997</v>
      </c>
      <c r="D54" s="3">
        <v>80.307002699999998</v>
      </c>
      <c r="G54" s="1">
        <v>42415</v>
      </c>
      <c r="H54" s="3">
        <f t="shared" si="0"/>
        <v>-1.8103612856840638E-2</v>
      </c>
      <c r="I54" s="3">
        <f t="shared" si="1"/>
        <v>-0.17338204406555868</v>
      </c>
      <c r="J54" s="3">
        <f t="shared" si="2"/>
        <v>-9.0253065882239469E-2</v>
      </c>
      <c r="L54" s="1">
        <v>42415</v>
      </c>
      <c r="M54" s="3">
        <f>SUM(Table1[[#This Row],[AAPL]:[NFLX]])/3</f>
        <v>299.42731269999996</v>
      </c>
      <c r="N54" s="3">
        <f>100*SUMPRODUCT(Table1[[#This Row],[AAPL]:[NFLX]], Table4[[AAPL]:[NFLX]])/SUMPRODUCT($B$2:$D$2,Table4[[AAPL]:[NFLX]])</f>
        <v>110.19639358758928</v>
      </c>
      <c r="U54" s="1">
        <v>42415</v>
      </c>
      <c r="V54" s="3">
        <f t="shared" si="3"/>
        <v>-0.1621819309870301</v>
      </c>
      <c r="W54" s="3">
        <f t="shared" si="4"/>
        <v>-0.15937089104366345</v>
      </c>
    </row>
    <row r="55" spans="1:23" x14ac:dyDescent="0.25">
      <c r="A55" s="4">
        <v>42422</v>
      </c>
      <c r="B55" s="3">
        <v>30.768926270000001</v>
      </c>
      <c r="C55" s="3">
        <v>939.44912620000002</v>
      </c>
      <c r="D55" s="3">
        <v>104.2690011</v>
      </c>
      <c r="G55" s="1">
        <v>42422</v>
      </c>
      <c r="H55" s="3">
        <f t="shared" si="0"/>
        <v>4.1873686438238883E-2</v>
      </c>
      <c r="I55" s="3">
        <f t="shared" si="1"/>
        <v>0.19152501909462322</v>
      </c>
      <c r="J55" s="3">
        <f t="shared" si="2"/>
        <v>0.29837993692173992</v>
      </c>
      <c r="L55" s="1">
        <v>42422</v>
      </c>
      <c r="M55" s="3">
        <f>SUM(Table1[[#This Row],[AAPL]:[NFLX]])/3</f>
        <v>358.16235118999998</v>
      </c>
      <c r="N55" s="3">
        <f>100*SUMPRODUCT(Table1[[#This Row],[AAPL]:[NFLX]], Table4[[AAPL]:[NFLX]])/SUMPRODUCT($B$2:$D$2,Table4[[AAPL]:[NFLX]])</f>
        <v>130.20159355343998</v>
      </c>
      <c r="U55" s="1">
        <v>42422</v>
      </c>
      <c r="V55" s="3">
        <f t="shared" si="3"/>
        <v>0.19615791879629701</v>
      </c>
      <c r="W55" s="3">
        <f t="shared" si="4"/>
        <v>0.18154133102323006</v>
      </c>
    </row>
    <row r="56" spans="1:23" x14ac:dyDescent="0.25">
      <c r="A56" s="4">
        <v>42429</v>
      </c>
      <c r="B56" s="3">
        <v>30.13042617</v>
      </c>
      <c r="C56" s="3">
        <v>835.10330180000005</v>
      </c>
      <c r="D56" s="3">
        <v>89.390401760000003</v>
      </c>
      <c r="G56" s="1">
        <v>42429</v>
      </c>
      <c r="H56" s="3">
        <f t="shared" si="0"/>
        <v>-2.0751458611103547E-2</v>
      </c>
      <c r="I56" s="3">
        <f t="shared" si="1"/>
        <v>-0.11107128793878479</v>
      </c>
      <c r="J56" s="3">
        <f t="shared" si="2"/>
        <v>-0.14269436920883666</v>
      </c>
      <c r="L56" s="1">
        <v>42429</v>
      </c>
      <c r="M56" s="3">
        <f>SUM(Table1[[#This Row],[AAPL]:[NFLX]])/3</f>
        <v>318.20804324333335</v>
      </c>
      <c r="N56" s="3">
        <f>100*SUMPRODUCT(Table1[[#This Row],[AAPL]:[NFLX]], Table4[[AAPL]:[NFLX]])/SUMPRODUCT($B$2:$D$2,Table4[[AAPL]:[NFLX]])</f>
        <v>116.51795754221894</v>
      </c>
      <c r="U56" s="1">
        <v>42429</v>
      </c>
      <c r="V56" s="3">
        <f t="shared" si="3"/>
        <v>-0.11155362313743425</v>
      </c>
      <c r="W56" s="3">
        <f t="shared" si="4"/>
        <v>-0.10509576448159773</v>
      </c>
    </row>
    <row r="57" spans="1:23" x14ac:dyDescent="0.25">
      <c r="A57" s="4">
        <v>42436</v>
      </c>
      <c r="B57" s="3">
        <v>30.422351190000001</v>
      </c>
      <c r="C57" s="3">
        <v>865.57933319999995</v>
      </c>
      <c r="D57" s="3">
        <v>83.987603440000001</v>
      </c>
      <c r="G57" s="1">
        <v>42436</v>
      </c>
      <c r="H57" s="3">
        <f t="shared" si="0"/>
        <v>9.6887119469508901E-3</v>
      </c>
      <c r="I57" s="3">
        <f t="shared" si="1"/>
        <v>3.6493726386078451E-2</v>
      </c>
      <c r="J57" s="3">
        <f t="shared" si="2"/>
        <v>-6.0440474744768637E-2</v>
      </c>
      <c r="L57" s="1">
        <v>42436</v>
      </c>
      <c r="M57" s="3">
        <f>SUM(Table1[[#This Row],[AAPL]:[NFLX]])/3</f>
        <v>326.6630959433333</v>
      </c>
      <c r="N57" s="3">
        <f>100*SUMPRODUCT(Table1[[#This Row],[AAPL]:[NFLX]], Table4[[AAPL]:[NFLX]])/SUMPRODUCT($B$2:$D$2,Table4[[AAPL]:[NFLX]])</f>
        <v>120.14861279840839</v>
      </c>
      <c r="U57" s="1">
        <v>42436</v>
      </c>
      <c r="V57" s="3">
        <f t="shared" si="3"/>
        <v>2.657083276029696E-2</v>
      </c>
      <c r="W57" s="3">
        <f t="shared" si="4"/>
        <v>3.1159619794004115E-2</v>
      </c>
    </row>
    <row r="58" spans="1:23" x14ac:dyDescent="0.25">
      <c r="A58" s="4">
        <v>42443</v>
      </c>
      <c r="B58" s="3">
        <v>32.305599999999998</v>
      </c>
      <c r="C58" s="3">
        <v>875.59890700000005</v>
      </c>
      <c r="D58" s="3">
        <v>121.34400359999999</v>
      </c>
      <c r="G58" s="1">
        <v>42443</v>
      </c>
      <c r="H58" s="3">
        <f t="shared" si="0"/>
        <v>6.1903460328833239E-2</v>
      </c>
      <c r="I58" s="3">
        <f t="shared" si="1"/>
        <v>1.1575569581771646E-2</v>
      </c>
      <c r="J58" s="3">
        <f t="shared" si="2"/>
        <v>0.4447846900011509</v>
      </c>
      <c r="L58" s="1">
        <v>42443</v>
      </c>
      <c r="M58" s="3">
        <f>SUM(Table1[[#This Row],[AAPL]:[NFLX]])/3</f>
        <v>343.0828368666667</v>
      </c>
      <c r="N58" s="3">
        <f>100*SUMPRODUCT(Table1[[#This Row],[AAPL]:[NFLX]], Table4[[AAPL]:[NFLX]])/SUMPRODUCT($B$2:$D$2,Table4[[AAPL]:[NFLX]])</f>
        <v>123.5376816535113</v>
      </c>
      <c r="U58" s="1">
        <v>42443</v>
      </c>
      <c r="V58" s="3">
        <f t="shared" si="3"/>
        <v>5.0265062467239177E-2</v>
      </c>
      <c r="W58" s="3">
        <f t="shared" si="4"/>
        <v>2.8207307401786338E-2</v>
      </c>
    </row>
    <row r="59" spans="1:23" x14ac:dyDescent="0.25">
      <c r="A59" s="4">
        <v>42450</v>
      </c>
      <c r="B59" s="3">
        <v>29.587599999999998</v>
      </c>
      <c r="C59" s="3">
        <v>1093.497633</v>
      </c>
      <c r="D59" s="3">
        <v>112.1304011</v>
      </c>
      <c r="G59" s="1">
        <v>42450</v>
      </c>
      <c r="H59" s="3">
        <f t="shared" si="0"/>
        <v>-8.4134020107968902E-2</v>
      </c>
      <c r="I59" s="3">
        <f t="shared" si="1"/>
        <v>0.24885678163597785</v>
      </c>
      <c r="J59" s="3">
        <f t="shared" si="2"/>
        <v>-7.5929606957520837E-2</v>
      </c>
      <c r="L59" s="1">
        <v>42450</v>
      </c>
      <c r="M59" s="3">
        <f>SUM(Table1[[#This Row],[AAPL]:[NFLX]])/3</f>
        <v>411.73854469999998</v>
      </c>
      <c r="N59" s="3">
        <f>100*SUMPRODUCT(Table1[[#This Row],[AAPL]:[NFLX]], Table4[[AAPL]:[NFLX]])/SUMPRODUCT($B$2:$D$2,Table4[[AAPL]:[NFLX]])</f>
        <v>149.1254054232235</v>
      </c>
      <c r="U59" s="1">
        <v>42450</v>
      </c>
      <c r="V59" s="3">
        <f t="shared" si="3"/>
        <v>0.20011408457606741</v>
      </c>
      <c r="W59" s="3">
        <f t="shared" si="4"/>
        <v>0.20712484990189972</v>
      </c>
    </row>
    <row r="60" spans="1:23" x14ac:dyDescent="0.25">
      <c r="A60" s="4">
        <v>42457</v>
      </c>
      <c r="B60" s="3">
        <v>34.371873749999999</v>
      </c>
      <c r="C60" s="3">
        <v>1132.4218499999999</v>
      </c>
      <c r="D60" s="3">
        <v>109.9279969</v>
      </c>
      <c r="G60" s="1">
        <v>42457</v>
      </c>
      <c r="H60" s="3">
        <f t="shared" si="0"/>
        <v>0.16169860853871218</v>
      </c>
      <c r="I60" s="3">
        <f t="shared" si="1"/>
        <v>3.5596068821120166E-2</v>
      </c>
      <c r="J60" s="3">
        <f t="shared" si="2"/>
        <v>-1.9641454756198173E-2</v>
      </c>
      <c r="L60" s="1">
        <v>42457</v>
      </c>
      <c r="M60" s="3">
        <f>SUM(Table1[[#This Row],[AAPL]:[NFLX]])/3</f>
        <v>425.57390688333334</v>
      </c>
      <c r="N60" s="3">
        <f>100*SUMPRODUCT(Table1[[#This Row],[AAPL]:[NFLX]], Table4[[AAPL]:[NFLX]])/SUMPRODUCT($B$2:$D$2,Table4[[AAPL]:[NFLX]])</f>
        <v>155.40563501304061</v>
      </c>
      <c r="U60" s="1">
        <v>42457</v>
      </c>
      <c r="V60" s="3">
        <f t="shared" si="3"/>
        <v>3.3602300201002674E-2</v>
      </c>
      <c r="W60" s="3">
        <f t="shared" si="4"/>
        <v>4.211374696346061E-2</v>
      </c>
    </row>
    <row r="61" spans="1:23" x14ac:dyDescent="0.25">
      <c r="A61" s="4">
        <v>42464</v>
      </c>
      <c r="B61" s="3">
        <v>30.968101140000002</v>
      </c>
      <c r="C61" s="3">
        <v>912.35420320000003</v>
      </c>
      <c r="D61" s="3">
        <v>112.11479780000001</v>
      </c>
      <c r="G61" s="1">
        <v>42464</v>
      </c>
      <c r="H61" s="3">
        <f t="shared" si="0"/>
        <v>-9.902784569607577E-2</v>
      </c>
      <c r="I61" s="3">
        <f t="shared" si="1"/>
        <v>-0.19433362823227046</v>
      </c>
      <c r="J61" s="3">
        <f t="shared" si="2"/>
        <v>1.9893029634564446E-2</v>
      </c>
      <c r="L61" s="1">
        <v>42464</v>
      </c>
      <c r="M61" s="3">
        <f>SUM(Table1[[#This Row],[AAPL]:[NFLX]])/3</f>
        <v>351.81236738000001</v>
      </c>
      <c r="N61" s="3">
        <f>100*SUMPRODUCT(Table1[[#This Row],[AAPL]:[NFLX]], Table4[[AAPL]:[NFLX]])/SUMPRODUCT($B$2:$D$2,Table4[[AAPL]:[NFLX]])</f>
        <v>127.24952866292877</v>
      </c>
      <c r="U61" s="1">
        <v>42464</v>
      </c>
      <c r="V61" s="3">
        <f t="shared" si="3"/>
        <v>-0.17332251416333727</v>
      </c>
      <c r="W61" s="3">
        <f t="shared" si="4"/>
        <v>-0.18117815578404972</v>
      </c>
    </row>
    <row r="62" spans="1:23" x14ac:dyDescent="0.25">
      <c r="A62" s="4">
        <v>42471</v>
      </c>
      <c r="B62" s="3">
        <v>33.504249999999999</v>
      </c>
      <c r="C62" s="3">
        <v>1219.734461</v>
      </c>
      <c r="D62" s="3">
        <v>118.2006021</v>
      </c>
      <c r="G62" s="1">
        <v>42471</v>
      </c>
      <c r="H62" s="3">
        <f t="shared" si="0"/>
        <v>8.1895523672395151E-2</v>
      </c>
      <c r="I62" s="3">
        <f t="shared" si="1"/>
        <v>0.33690890744174956</v>
      </c>
      <c r="J62" s="3">
        <f t="shared" si="2"/>
        <v>5.4281900511084828E-2</v>
      </c>
      <c r="L62" s="1">
        <v>42471</v>
      </c>
      <c r="M62" s="3">
        <f>SUM(Table1[[#This Row],[AAPL]:[NFLX]])/3</f>
        <v>457.14643769999998</v>
      </c>
      <c r="N62" s="3">
        <f>100*SUMPRODUCT(Table1[[#This Row],[AAPL]:[NFLX]], Table4[[AAPL]:[NFLX]])/SUMPRODUCT($B$2:$D$2,Table4[[AAPL]:[NFLX]])</f>
        <v>166.22312116625892</v>
      </c>
      <c r="U62" s="1">
        <v>42471</v>
      </c>
      <c r="V62" s="3">
        <f t="shared" si="3"/>
        <v>0.2994041144842029</v>
      </c>
      <c r="W62" s="3">
        <f t="shared" si="4"/>
        <v>0.30627691051467298</v>
      </c>
    </row>
    <row r="63" spans="1:23" x14ac:dyDescent="0.25">
      <c r="A63" s="4">
        <v>42478</v>
      </c>
      <c r="B63" s="3">
        <v>30.382999999999999</v>
      </c>
      <c r="C63" s="3">
        <v>1188.8159499999999</v>
      </c>
      <c r="D63" s="3">
        <v>93.02300194</v>
      </c>
      <c r="G63" s="1">
        <v>42478</v>
      </c>
      <c r="H63" s="3">
        <f t="shared" si="0"/>
        <v>-9.3159823007528897E-2</v>
      </c>
      <c r="I63" s="3">
        <f t="shared" si="1"/>
        <v>-2.5348559041819249E-2</v>
      </c>
      <c r="J63" s="3">
        <f t="shared" si="2"/>
        <v>-0.21300737655041097</v>
      </c>
      <c r="L63" s="1">
        <v>42478</v>
      </c>
      <c r="M63" s="3">
        <f>SUM(Table1[[#This Row],[AAPL]:[NFLX]])/3</f>
        <v>437.40731731333335</v>
      </c>
      <c r="N63" s="3">
        <f>100*SUMPRODUCT(Table1[[#This Row],[AAPL]:[NFLX]], Table4[[AAPL]:[NFLX]])/SUMPRODUCT($B$2:$D$2,Table4[[AAPL]:[NFLX]])</f>
        <v>160.35137009609502</v>
      </c>
      <c r="U63" s="1">
        <v>42478</v>
      </c>
      <c r="V63" s="3">
        <f t="shared" si="3"/>
        <v>-4.3178987647761839E-2</v>
      </c>
      <c r="W63" s="3">
        <f t="shared" si="4"/>
        <v>-3.5324514598007575E-2</v>
      </c>
    </row>
    <row r="64" spans="1:23" x14ac:dyDescent="0.25">
      <c r="A64" s="4">
        <v>42485</v>
      </c>
      <c r="B64" s="3">
        <v>27.887648810000002</v>
      </c>
      <c r="C64" s="3">
        <v>1241.084595</v>
      </c>
      <c r="D64" s="3">
        <v>76.525499150000002</v>
      </c>
      <c r="G64" s="1">
        <v>42485</v>
      </c>
      <c r="H64" s="3">
        <f t="shared" si="0"/>
        <v>-8.212984859954571E-2</v>
      </c>
      <c r="I64" s="3">
        <f t="shared" si="1"/>
        <v>4.3966978235781669E-2</v>
      </c>
      <c r="J64" s="3">
        <f t="shared" si="2"/>
        <v>-0.17734863900265138</v>
      </c>
      <c r="L64" s="1">
        <v>42485</v>
      </c>
      <c r="M64" s="3">
        <f>SUM(Table1[[#This Row],[AAPL]:[NFLX]])/3</f>
        <v>448.49924765333338</v>
      </c>
      <c r="N64" s="3">
        <f>100*SUMPRODUCT(Table1[[#This Row],[AAPL]:[NFLX]], Table4[[AAPL]:[NFLX]])/SUMPRODUCT($B$2:$D$2,Table4[[AAPL]:[NFLX]])</f>
        <v>165.29625495056752</v>
      </c>
      <c r="U64" s="1">
        <v>42485</v>
      </c>
      <c r="V64" s="3">
        <f t="shared" si="3"/>
        <v>2.5358355704082597E-2</v>
      </c>
      <c r="W64" s="3">
        <f t="shared" si="4"/>
        <v>3.0837808566955997E-2</v>
      </c>
    </row>
    <row r="65" spans="1:23" x14ac:dyDescent="0.25">
      <c r="A65" s="4">
        <v>42492</v>
      </c>
      <c r="B65" s="3">
        <v>25.729800000000001</v>
      </c>
      <c r="C65" s="3">
        <v>1201.3158960000001</v>
      </c>
      <c r="D65" s="3">
        <v>109.0079952</v>
      </c>
      <c r="G65" s="1">
        <v>42492</v>
      </c>
      <c r="H65" s="3">
        <f t="shared" si="0"/>
        <v>-7.7376505445171689E-2</v>
      </c>
      <c r="I65" s="3">
        <f t="shared" si="1"/>
        <v>-3.2043503851564584E-2</v>
      </c>
      <c r="J65" s="3">
        <f t="shared" si="2"/>
        <v>0.42446630745041009</v>
      </c>
      <c r="L65" s="1">
        <v>42492</v>
      </c>
      <c r="M65" s="3">
        <f>SUM(Table1[[#This Row],[AAPL]:[NFLX]])/3</f>
        <v>445.35123040000008</v>
      </c>
      <c r="N65" s="3">
        <f>100*SUMPRODUCT(Table1[[#This Row],[AAPL]:[NFLX]], Table4[[AAPL]:[NFLX]])/SUMPRODUCT($B$2:$D$2,Table4[[AAPL]:[NFLX]])</f>
        <v>161.0194461308175</v>
      </c>
      <c r="U65" s="1">
        <v>42492</v>
      </c>
      <c r="V65" s="3">
        <f t="shared" si="3"/>
        <v>-7.0190023055881718E-3</v>
      </c>
      <c r="W65" s="3">
        <f t="shared" si="4"/>
        <v>-2.5873597807941944E-2</v>
      </c>
    </row>
    <row r="66" spans="1:23" x14ac:dyDescent="0.25">
      <c r="A66" s="4">
        <v>42499</v>
      </c>
      <c r="B66" s="3">
        <v>27.155998799999999</v>
      </c>
      <c r="C66" s="3">
        <v>1547.696555</v>
      </c>
      <c r="D66" s="3">
        <v>75.576797420000005</v>
      </c>
      <c r="G66" s="1">
        <v>42499</v>
      </c>
      <c r="H66" s="3">
        <f t="shared" si="0"/>
        <v>5.5429843994123471E-2</v>
      </c>
      <c r="I66" s="3">
        <f t="shared" si="1"/>
        <v>0.28833436746599073</v>
      </c>
      <c r="J66" s="3">
        <f t="shared" si="2"/>
        <v>-0.30668574097397944</v>
      </c>
      <c r="L66" s="1">
        <v>42499</v>
      </c>
      <c r="M66" s="3">
        <f>SUM(Table1[[#This Row],[AAPL]:[NFLX]])/3</f>
        <v>550.14311707333331</v>
      </c>
      <c r="N66" s="3">
        <f>100*SUMPRODUCT(Table1[[#This Row],[AAPL]:[NFLX]], Table4[[AAPL]:[NFLX]])/SUMPRODUCT($B$2:$D$2,Table4[[AAPL]:[NFLX]])</f>
        <v>202.81193511785014</v>
      </c>
      <c r="U66" s="1">
        <v>42499</v>
      </c>
      <c r="V66" s="3">
        <f t="shared" si="3"/>
        <v>0.23530166646045314</v>
      </c>
      <c r="W66" s="3">
        <f t="shared" si="4"/>
        <v>0.25954932768231637</v>
      </c>
    </row>
    <row r="67" spans="1:23" x14ac:dyDescent="0.25">
      <c r="A67" s="4">
        <v>42506</v>
      </c>
      <c r="B67" s="3">
        <v>28.80405</v>
      </c>
      <c r="C67" s="3">
        <v>1147.67238</v>
      </c>
      <c r="D67" s="3">
        <v>103.58879779999999</v>
      </c>
      <c r="G67" s="1">
        <v>42506</v>
      </c>
      <c r="H67" s="3">
        <f t="shared" ref="H67:H130" si="5">(B67-B66)/B66</f>
        <v>6.0688292562452215E-2</v>
      </c>
      <c r="I67" s="3">
        <f t="shared" ref="I67:I130" si="6">(C67-C66)/C66</f>
        <v>-0.25846421490548582</v>
      </c>
      <c r="J67" s="3">
        <f t="shared" ref="J67:J130" si="7">(D67-D66)/D66</f>
        <v>0.37064286045795225</v>
      </c>
      <c r="L67" s="1">
        <v>42506</v>
      </c>
      <c r="M67" s="3">
        <f>SUM(Table1[[#This Row],[AAPL]:[NFLX]])/3</f>
        <v>426.68840926666667</v>
      </c>
      <c r="N67" s="3">
        <f>100*SUMPRODUCT(Table1[[#This Row],[AAPL]:[NFLX]], Table4[[AAPL]:[NFLX]])/SUMPRODUCT($B$2:$D$2,Table4[[AAPL]:[NFLX]])</f>
        <v>155.19484011030147</v>
      </c>
      <c r="U67" s="1">
        <v>42506</v>
      </c>
      <c r="V67" s="3">
        <f t="shared" ref="V67:V130" si="8">(M67-M66)/M66</f>
        <v>-0.22440471211095842</v>
      </c>
      <c r="W67" s="3">
        <f t="shared" ref="W67:W130" si="9">(N67-N66)/N66</f>
        <v>-0.23478448139592617</v>
      </c>
    </row>
    <row r="68" spans="1:23" x14ac:dyDescent="0.25">
      <c r="A68" s="4">
        <v>42513</v>
      </c>
      <c r="B68" s="3">
        <v>29.603249999999999</v>
      </c>
      <c r="C68" s="3">
        <v>1346.7033730000001</v>
      </c>
      <c r="D68" s="3">
        <v>102.267003</v>
      </c>
      <c r="G68" s="1">
        <v>42513</v>
      </c>
      <c r="H68" s="3">
        <f t="shared" si="5"/>
        <v>2.7746098204939895E-2</v>
      </c>
      <c r="I68" s="3">
        <f t="shared" si="6"/>
        <v>0.17342143669955715</v>
      </c>
      <c r="J68" s="3">
        <f t="shared" si="7"/>
        <v>-1.2760016797878044E-2</v>
      </c>
      <c r="L68" s="1">
        <v>42513</v>
      </c>
      <c r="M68" s="3">
        <f>SUM(Table1[[#This Row],[AAPL]:[NFLX]])/3</f>
        <v>492.85787533333331</v>
      </c>
      <c r="N68" s="3">
        <f>100*SUMPRODUCT(Table1[[#This Row],[AAPL]:[NFLX]], Table4[[AAPL]:[NFLX]])/SUMPRODUCT($B$2:$D$2,Table4[[AAPL]:[NFLX]])</f>
        <v>179.93720676004182</v>
      </c>
      <c r="U68" s="1">
        <v>42513</v>
      </c>
      <c r="V68" s="3">
        <f t="shared" si="8"/>
        <v>0.15507678350201642</v>
      </c>
      <c r="W68" s="3">
        <f t="shared" si="9"/>
        <v>0.15942776597569372</v>
      </c>
    </row>
    <row r="69" spans="1:23" x14ac:dyDescent="0.25">
      <c r="A69" s="4">
        <v>42520</v>
      </c>
      <c r="B69" s="3">
        <v>27.662400000000002</v>
      </c>
      <c r="C69" s="3">
        <v>1367.4977510000001</v>
      </c>
      <c r="D69" s="3">
        <v>114.5284954</v>
      </c>
      <c r="G69" s="1">
        <v>42520</v>
      </c>
      <c r="H69" s="3">
        <f t="shared" si="5"/>
        <v>-6.5562058219958877E-2</v>
      </c>
      <c r="I69" s="3">
        <f t="shared" si="6"/>
        <v>1.5440948925283526E-2</v>
      </c>
      <c r="J69" s="3">
        <f t="shared" si="7"/>
        <v>0.11989685861821915</v>
      </c>
      <c r="L69" s="1">
        <v>42520</v>
      </c>
      <c r="M69" s="3">
        <f>SUM(Table1[[#This Row],[AAPL]:[NFLX]])/3</f>
        <v>503.22954879999998</v>
      </c>
      <c r="N69" s="3">
        <f>100*SUMPRODUCT(Table1[[#This Row],[AAPL]:[NFLX]], Table4[[AAPL]:[NFLX]])/SUMPRODUCT($B$2:$D$2,Table4[[AAPL]:[NFLX]])</f>
        <v>182.36630087963192</v>
      </c>
      <c r="U69" s="1">
        <v>42520</v>
      </c>
      <c r="V69" s="3">
        <f t="shared" si="8"/>
        <v>2.1043943874594712E-2</v>
      </c>
      <c r="W69" s="3">
        <f t="shared" si="9"/>
        <v>1.3499676711273294E-2</v>
      </c>
    </row>
    <row r="70" spans="1:23" x14ac:dyDescent="0.25">
      <c r="A70" s="4">
        <v>42527</v>
      </c>
      <c r="B70" s="3">
        <v>27.178249999999998</v>
      </c>
      <c r="C70" s="3">
        <v>1165.885796</v>
      </c>
      <c r="D70" s="3">
        <v>80.625</v>
      </c>
      <c r="G70" s="1">
        <v>42527</v>
      </c>
      <c r="H70" s="3">
        <f t="shared" si="5"/>
        <v>-1.750209670889016E-2</v>
      </c>
      <c r="I70" s="3">
        <f t="shared" si="6"/>
        <v>-0.14743128817035989</v>
      </c>
      <c r="J70" s="3">
        <f t="shared" si="7"/>
        <v>-0.29602672489138454</v>
      </c>
      <c r="L70" s="1">
        <v>42527</v>
      </c>
      <c r="M70" s="3">
        <f>SUM(Table1[[#This Row],[AAPL]:[NFLX]])/3</f>
        <v>424.56301533333334</v>
      </c>
      <c r="N70" s="3">
        <f>100*SUMPRODUCT(Table1[[#This Row],[AAPL]:[NFLX]], Table4[[AAPL]:[NFLX]])/SUMPRODUCT($B$2:$D$2,Table4[[AAPL]:[NFLX]])</f>
        <v>155.96197435584057</v>
      </c>
      <c r="U70" s="1">
        <v>42527</v>
      </c>
      <c r="V70" s="3">
        <f t="shared" si="8"/>
        <v>-0.15632335909974815</v>
      </c>
      <c r="W70" s="3">
        <f t="shared" si="9"/>
        <v>-0.14478731210992279</v>
      </c>
    </row>
    <row r="71" spans="1:23" x14ac:dyDescent="0.25">
      <c r="A71" s="4">
        <v>42534</v>
      </c>
      <c r="B71" s="3">
        <v>27.169049999999999</v>
      </c>
      <c r="C71" s="3">
        <v>1375.97711</v>
      </c>
      <c r="D71" s="3">
        <v>85.949497269999995</v>
      </c>
      <c r="G71" s="1">
        <v>42534</v>
      </c>
      <c r="H71" s="3">
        <f t="shared" si="5"/>
        <v>-3.3850597444647377E-4</v>
      </c>
      <c r="I71" s="3">
        <f t="shared" si="6"/>
        <v>0.1801988794449641</v>
      </c>
      <c r="J71" s="3">
        <f t="shared" si="7"/>
        <v>6.6040276217054203E-2</v>
      </c>
      <c r="L71" s="1">
        <v>42534</v>
      </c>
      <c r="M71" s="3">
        <f>SUM(Table1[[#This Row],[AAPL]:[NFLX]])/3</f>
        <v>496.36521908999998</v>
      </c>
      <c r="N71" s="3">
        <f>100*SUMPRODUCT(Table1[[#This Row],[AAPL]:[NFLX]], Table4[[AAPL]:[NFLX]])/SUMPRODUCT($B$2:$D$2,Table4[[AAPL]:[NFLX]])</f>
        <v>182.07507329623456</v>
      </c>
      <c r="U71" s="1">
        <v>42534</v>
      </c>
      <c r="V71" s="3">
        <f t="shared" si="8"/>
        <v>0.16912025108991943</v>
      </c>
      <c r="W71" s="3">
        <f t="shared" si="9"/>
        <v>0.16743247223079344</v>
      </c>
    </row>
    <row r="72" spans="1:23" x14ac:dyDescent="0.25">
      <c r="A72" s="4">
        <v>42541</v>
      </c>
      <c r="B72" s="3">
        <v>29.420999999999999</v>
      </c>
      <c r="C72" s="3">
        <v>1370.5208110000001</v>
      </c>
      <c r="D72" s="3">
        <v>89.324402019999994</v>
      </c>
      <c r="G72" s="1">
        <v>42541</v>
      </c>
      <c r="H72" s="3">
        <f t="shared" si="5"/>
        <v>8.2886593384752169E-2</v>
      </c>
      <c r="I72" s="3">
        <f t="shared" si="6"/>
        <v>-3.9653995406943535E-3</v>
      </c>
      <c r="J72" s="3">
        <f t="shared" si="7"/>
        <v>3.9266137175859701E-2</v>
      </c>
      <c r="L72" s="1">
        <v>42541</v>
      </c>
      <c r="M72" s="3">
        <f>SUM(Table1[[#This Row],[AAPL]:[NFLX]])/3</f>
        <v>496.42207100666673</v>
      </c>
      <c r="N72" s="3">
        <f>100*SUMPRODUCT(Table1[[#This Row],[AAPL]:[NFLX]], Table4[[AAPL]:[NFLX]])/SUMPRODUCT($B$2:$D$2,Table4[[AAPL]:[NFLX]])</f>
        <v>182.28140628577785</v>
      </c>
      <c r="U72" s="1">
        <v>42541</v>
      </c>
      <c r="V72" s="3">
        <f t="shared" si="8"/>
        <v>1.1453646323360943E-4</v>
      </c>
      <c r="W72" s="3">
        <f t="shared" si="9"/>
        <v>1.1332302978540199E-3</v>
      </c>
    </row>
    <row r="73" spans="1:23" x14ac:dyDescent="0.25">
      <c r="A73" s="4">
        <v>42548</v>
      </c>
      <c r="B73" s="3">
        <v>26.609475</v>
      </c>
      <c r="C73" s="3">
        <v>1330.0262909999999</v>
      </c>
      <c r="D73" s="3">
        <v>87.969698179999995</v>
      </c>
      <c r="G73" s="1">
        <v>42548</v>
      </c>
      <c r="H73" s="3">
        <f t="shared" si="5"/>
        <v>-9.5561843581115524E-2</v>
      </c>
      <c r="I73" s="3">
        <f t="shared" si="6"/>
        <v>-2.9546811456626753E-2</v>
      </c>
      <c r="J73" s="3">
        <f t="shared" si="7"/>
        <v>-1.516611149209459E-2</v>
      </c>
      <c r="L73" s="1">
        <v>42548</v>
      </c>
      <c r="M73" s="3">
        <f>SUM(Table1[[#This Row],[AAPL]:[NFLX]])/3</f>
        <v>481.53515472666663</v>
      </c>
      <c r="N73" s="3">
        <f>100*SUMPRODUCT(Table1[[#This Row],[AAPL]:[NFLX]], Table4[[AAPL]:[NFLX]])/SUMPRODUCT($B$2:$D$2,Table4[[AAPL]:[NFLX]])</f>
        <v>176.30991855342347</v>
      </c>
      <c r="U73" s="1">
        <v>42548</v>
      </c>
      <c r="V73" s="3">
        <f t="shared" si="8"/>
        <v>-2.9988425473935404E-2</v>
      </c>
      <c r="W73" s="3">
        <f t="shared" si="9"/>
        <v>-3.2759719458123851E-2</v>
      </c>
    </row>
    <row r="74" spans="1:23" x14ac:dyDescent="0.25">
      <c r="A74" s="4">
        <v>42555</v>
      </c>
      <c r="B74" s="3">
        <v>31.179300000000001</v>
      </c>
      <c r="C74" s="3">
        <v>1495.274465</v>
      </c>
      <c r="D74" s="3">
        <v>110.6483977</v>
      </c>
      <c r="G74" s="1">
        <v>42555</v>
      </c>
      <c r="H74" s="3">
        <f t="shared" si="5"/>
        <v>0.17173675918070544</v>
      </c>
      <c r="I74" s="3">
        <f t="shared" si="6"/>
        <v>0.12424429134837311</v>
      </c>
      <c r="J74" s="3">
        <f t="shared" si="7"/>
        <v>0.25780126554027483</v>
      </c>
      <c r="L74" s="1">
        <v>42555</v>
      </c>
      <c r="M74" s="3">
        <f>SUM(Table1[[#This Row],[AAPL]:[NFLX]])/3</f>
        <v>545.70072089999996</v>
      </c>
      <c r="N74" s="3">
        <f>100*SUMPRODUCT(Table1[[#This Row],[AAPL]:[NFLX]], Table4[[AAPL]:[NFLX]])/SUMPRODUCT($B$2:$D$2,Table4[[AAPL]:[NFLX]])</f>
        <v>199.11358305238866</v>
      </c>
      <c r="U74" s="1">
        <v>42555</v>
      </c>
      <c r="V74" s="3">
        <f t="shared" si="8"/>
        <v>0.13325209082555056</v>
      </c>
      <c r="W74" s="3">
        <f t="shared" si="9"/>
        <v>0.12933852324397438</v>
      </c>
    </row>
    <row r="75" spans="1:23" x14ac:dyDescent="0.25">
      <c r="A75" s="4">
        <v>42562</v>
      </c>
      <c r="B75" s="3">
        <v>27.6584</v>
      </c>
      <c r="C75" s="3">
        <v>1241.0550029999999</v>
      </c>
      <c r="D75" s="3">
        <v>102.325599</v>
      </c>
      <c r="G75" s="1">
        <v>42562</v>
      </c>
      <c r="H75" s="3">
        <f t="shared" si="5"/>
        <v>-0.11292427989082503</v>
      </c>
      <c r="I75" s="3">
        <f t="shared" si="6"/>
        <v>-0.17001525000963622</v>
      </c>
      <c r="J75" s="3">
        <f t="shared" si="7"/>
        <v>-7.5218429484767924E-2</v>
      </c>
      <c r="L75" s="1">
        <v>42562</v>
      </c>
      <c r="M75" s="3">
        <f>SUM(Table1[[#This Row],[AAPL]:[NFLX]])/3</f>
        <v>457.01300066666664</v>
      </c>
      <c r="N75" s="3">
        <f>100*SUMPRODUCT(Table1[[#This Row],[AAPL]:[NFLX]], Table4[[AAPL]:[NFLX]])/SUMPRODUCT($B$2:$D$2,Table4[[AAPL]:[NFLX]])</f>
        <v>166.27735140848063</v>
      </c>
      <c r="U75" s="1">
        <v>42562</v>
      </c>
      <c r="V75" s="3">
        <f t="shared" si="8"/>
        <v>-0.16252080460341817</v>
      </c>
      <c r="W75" s="3">
        <f t="shared" si="9"/>
        <v>-0.16491206245466697</v>
      </c>
    </row>
    <row r="76" spans="1:23" x14ac:dyDescent="0.25">
      <c r="A76" s="4">
        <v>42569</v>
      </c>
      <c r="B76" s="3">
        <v>27.378151110000001</v>
      </c>
      <c r="C76" s="3">
        <v>1484.2080060000001</v>
      </c>
      <c r="D76" s="3">
        <v>92.761198919999998</v>
      </c>
      <c r="G76" s="1">
        <v>42569</v>
      </c>
      <c r="H76" s="3">
        <f t="shared" si="5"/>
        <v>-1.0132505495617943E-2</v>
      </c>
      <c r="I76" s="3">
        <f t="shared" si="6"/>
        <v>0.19592443720240185</v>
      </c>
      <c r="J76" s="3">
        <f t="shared" si="7"/>
        <v>-9.3470257427957976E-2</v>
      </c>
      <c r="L76" s="1">
        <v>42569</v>
      </c>
      <c r="M76" s="3">
        <f>SUM(Table1[[#This Row],[AAPL]:[NFLX]])/3</f>
        <v>534.78245201000004</v>
      </c>
      <c r="N76" s="3">
        <f>100*SUMPRODUCT(Table1[[#This Row],[AAPL]:[NFLX]], Table4[[AAPL]:[NFLX]])/SUMPRODUCT($B$2:$D$2,Table4[[AAPL]:[NFLX]])</f>
        <v>195.76500107292199</v>
      </c>
      <c r="U76" s="1">
        <v>42569</v>
      </c>
      <c r="V76" s="3">
        <f t="shared" si="8"/>
        <v>0.170169013200691</v>
      </c>
      <c r="W76" s="3">
        <f t="shared" si="9"/>
        <v>0.17734014533345163</v>
      </c>
    </row>
    <row r="77" spans="1:23" x14ac:dyDescent="0.25">
      <c r="A77" s="4">
        <v>42576</v>
      </c>
      <c r="B77" s="3">
        <v>29.699850000000001</v>
      </c>
      <c r="C77" s="3">
        <v>1321.4676119999999</v>
      </c>
      <c r="D77" s="3">
        <v>80.3</v>
      </c>
      <c r="G77" s="1">
        <v>42576</v>
      </c>
      <c r="H77" s="3">
        <f t="shared" si="5"/>
        <v>8.4801156976301029E-2</v>
      </c>
      <c r="I77" s="3">
        <f t="shared" si="6"/>
        <v>-0.10964796938307321</v>
      </c>
      <c r="J77" s="3">
        <f t="shared" si="7"/>
        <v>-0.13433632882156804</v>
      </c>
      <c r="L77" s="1">
        <v>42576</v>
      </c>
      <c r="M77" s="3">
        <f>SUM(Table1[[#This Row],[AAPL]:[NFLX]])/3</f>
        <v>477.15582066666661</v>
      </c>
      <c r="N77" s="3">
        <f>100*SUMPRODUCT(Table1[[#This Row],[AAPL]:[NFLX]], Table4[[AAPL]:[NFLX]])/SUMPRODUCT($B$2:$D$2,Table4[[AAPL]:[NFLX]])</f>
        <v>175.9556187322697</v>
      </c>
      <c r="U77" s="1">
        <v>42576</v>
      </c>
      <c r="V77" s="3">
        <f t="shared" si="8"/>
        <v>-0.10775714709175957</v>
      </c>
      <c r="W77" s="3">
        <f t="shared" si="9"/>
        <v>-0.10118960096076288</v>
      </c>
    </row>
    <row r="78" spans="1:23" x14ac:dyDescent="0.25">
      <c r="A78" s="4">
        <v>42583</v>
      </c>
      <c r="B78" s="3">
        <v>34.124901270000002</v>
      </c>
      <c r="C78" s="3">
        <v>1590.86382</v>
      </c>
      <c r="D78" s="3">
        <v>88.297299089999996</v>
      </c>
      <c r="G78" s="1">
        <v>42583</v>
      </c>
      <c r="H78" s="3">
        <f t="shared" si="5"/>
        <v>0.14899237773928153</v>
      </c>
      <c r="I78" s="3">
        <f t="shared" si="6"/>
        <v>0.20386137772402713</v>
      </c>
      <c r="J78" s="3">
        <f t="shared" si="7"/>
        <v>9.9592765753424642E-2</v>
      </c>
      <c r="L78" s="1">
        <v>42583</v>
      </c>
      <c r="M78" s="3">
        <f>SUM(Table1[[#This Row],[AAPL]:[NFLX]])/3</f>
        <v>571.09534012000006</v>
      </c>
      <c r="N78" s="3">
        <f>100*SUMPRODUCT(Table1[[#This Row],[AAPL]:[NFLX]], Table4[[AAPL]:[NFLX]])/SUMPRODUCT($B$2:$D$2,Table4[[AAPL]:[NFLX]])</f>
        <v>210.9464747969798</v>
      </c>
      <c r="U78" s="1">
        <v>42583</v>
      </c>
      <c r="V78" s="3">
        <f t="shared" si="8"/>
        <v>0.19687388350850293</v>
      </c>
      <c r="W78" s="3">
        <f t="shared" si="9"/>
        <v>0.19886182843613218</v>
      </c>
    </row>
    <row r="79" spans="1:23" x14ac:dyDescent="0.25">
      <c r="A79" s="4">
        <v>42590</v>
      </c>
      <c r="B79" s="3">
        <v>31.101749999999999</v>
      </c>
      <c r="C79" s="3">
        <v>1397.7928039999999</v>
      </c>
      <c r="D79" s="3">
        <v>102.3853958</v>
      </c>
      <c r="G79" s="1">
        <v>42590</v>
      </c>
      <c r="H79" s="3">
        <f t="shared" si="5"/>
        <v>-8.8590769716240206E-2</v>
      </c>
      <c r="I79" s="3">
        <f t="shared" si="6"/>
        <v>-0.12136237783068075</v>
      </c>
      <c r="J79" s="3">
        <f t="shared" si="7"/>
        <v>0.15955297449857708</v>
      </c>
      <c r="L79" s="1">
        <v>42590</v>
      </c>
      <c r="M79" s="3">
        <f>SUM(Table1[[#This Row],[AAPL]:[NFLX]])/3</f>
        <v>510.42664993333329</v>
      </c>
      <c r="N79" s="3">
        <f>100*SUMPRODUCT(Table1[[#This Row],[AAPL]:[NFLX]], Table4[[AAPL]:[NFLX]])/SUMPRODUCT($B$2:$D$2,Table4[[AAPL]:[NFLX]])</f>
        <v>186.73229212207477</v>
      </c>
      <c r="U79" s="1">
        <v>42590</v>
      </c>
      <c r="V79" s="3">
        <f t="shared" si="8"/>
        <v>-0.10623215761823393</v>
      </c>
      <c r="W79" s="3">
        <f t="shared" si="9"/>
        <v>-0.11478827839246601</v>
      </c>
    </row>
    <row r="80" spans="1:23" x14ac:dyDescent="0.25">
      <c r="A80" s="4">
        <v>42597</v>
      </c>
      <c r="B80" s="3">
        <v>32.534599999999998</v>
      </c>
      <c r="C80" s="3">
        <v>1291.3650090000001</v>
      </c>
      <c r="D80" s="3">
        <v>112.16790349999999</v>
      </c>
      <c r="G80" s="1">
        <v>42597</v>
      </c>
      <c r="H80" s="3">
        <f t="shared" si="5"/>
        <v>4.6069754917327753E-2</v>
      </c>
      <c r="I80" s="3">
        <f t="shared" si="6"/>
        <v>-7.613989333429122E-2</v>
      </c>
      <c r="J80" s="3">
        <f t="shared" si="7"/>
        <v>9.5545928436016225E-2</v>
      </c>
      <c r="L80" s="1">
        <v>42597</v>
      </c>
      <c r="M80" s="3">
        <f>SUM(Table1[[#This Row],[AAPL]:[NFLX]])/3</f>
        <v>478.68917083333332</v>
      </c>
      <c r="N80" s="3">
        <f>100*SUMPRODUCT(Table1[[#This Row],[AAPL]:[NFLX]], Table4[[AAPL]:[NFLX]])/SUMPRODUCT($B$2:$D$2,Table4[[AAPL]:[NFLX]])</f>
        <v>174.48619673817234</v>
      </c>
      <c r="U80" s="1">
        <v>42597</v>
      </c>
      <c r="V80" s="3">
        <f t="shared" si="8"/>
        <v>-6.217833474044742E-2</v>
      </c>
      <c r="W80" s="3">
        <f t="shared" si="9"/>
        <v>-6.5581026424163635E-2</v>
      </c>
    </row>
    <row r="81" spans="1:23" x14ac:dyDescent="0.25">
      <c r="A81" s="4">
        <v>42604</v>
      </c>
      <c r="B81" s="3">
        <v>32.884051229999997</v>
      </c>
      <c r="C81" s="3">
        <v>1270.3879999999999</v>
      </c>
      <c r="D81" s="3">
        <v>101.4832021</v>
      </c>
      <c r="G81" s="1">
        <v>42604</v>
      </c>
      <c r="H81" s="3">
        <f t="shared" si="5"/>
        <v>1.0740910599792212E-2</v>
      </c>
      <c r="I81" s="3">
        <f t="shared" si="6"/>
        <v>-1.6244058692781397E-2</v>
      </c>
      <c r="J81" s="3">
        <f t="shared" si="7"/>
        <v>-9.5256317240519653E-2</v>
      </c>
      <c r="L81" s="1">
        <v>42604</v>
      </c>
      <c r="M81" s="3">
        <f>SUM(Table1[[#This Row],[AAPL]:[NFLX]])/3</f>
        <v>468.25175110999999</v>
      </c>
      <c r="N81" s="3">
        <f>100*SUMPRODUCT(Table1[[#This Row],[AAPL]:[NFLX]], Table4[[AAPL]:[NFLX]])/SUMPRODUCT($B$2:$D$2,Table4[[AAPL]:[NFLX]])</f>
        <v>171.57626678948304</v>
      </c>
      <c r="U81" s="1">
        <v>42604</v>
      </c>
      <c r="V81" s="3">
        <f t="shared" si="8"/>
        <v>-2.1804169300849639E-2</v>
      </c>
      <c r="W81" s="3">
        <f t="shared" si="9"/>
        <v>-1.6677135516088022E-2</v>
      </c>
    </row>
    <row r="82" spans="1:23" x14ac:dyDescent="0.25">
      <c r="A82" s="4">
        <v>42611</v>
      </c>
      <c r="B82" s="3">
        <v>29.895076110000002</v>
      </c>
      <c r="C82" s="3">
        <v>1345.5904829999999</v>
      </c>
      <c r="D82" s="3">
        <v>111.9869966</v>
      </c>
      <c r="G82" s="1">
        <v>42611</v>
      </c>
      <c r="H82" s="3">
        <f t="shared" si="5"/>
        <v>-9.0894370012207154E-2</v>
      </c>
      <c r="I82" s="3">
        <f t="shared" si="6"/>
        <v>5.9196468323063529E-2</v>
      </c>
      <c r="J82" s="3">
        <f t="shared" si="7"/>
        <v>0.10350278945327049</v>
      </c>
      <c r="L82" s="1">
        <v>42611</v>
      </c>
      <c r="M82" s="3">
        <f>SUM(Table1[[#This Row],[AAPL]:[NFLX]])/3</f>
        <v>495.82418523666666</v>
      </c>
      <c r="N82" s="3">
        <f>100*SUMPRODUCT(Table1[[#This Row],[AAPL]:[NFLX]], Table4[[AAPL]:[NFLX]])/SUMPRODUCT($B$2:$D$2,Table4[[AAPL]:[NFLX]])</f>
        <v>180.29533596781508</v>
      </c>
      <c r="U82" s="1">
        <v>42611</v>
      </c>
      <c r="V82" s="3">
        <f t="shared" si="8"/>
        <v>5.8883782199010852E-2</v>
      </c>
      <c r="W82" s="3">
        <f t="shared" si="9"/>
        <v>5.0817454776714371E-2</v>
      </c>
    </row>
    <row r="83" spans="1:23" x14ac:dyDescent="0.25">
      <c r="A83" s="4">
        <v>42618</v>
      </c>
      <c r="B83" s="3">
        <v>32.228123750000002</v>
      </c>
      <c r="C83" s="3">
        <v>1201.9333919999999</v>
      </c>
      <c r="D83" s="3">
        <v>110.01</v>
      </c>
      <c r="G83" s="1">
        <v>42618</v>
      </c>
      <c r="H83" s="3">
        <f t="shared" si="5"/>
        <v>7.8041200879217301E-2</v>
      </c>
      <c r="I83" s="3">
        <f t="shared" si="6"/>
        <v>-0.106761375630211</v>
      </c>
      <c r="J83" s="3">
        <f t="shared" si="7"/>
        <v>-1.7653804995427413E-2</v>
      </c>
      <c r="L83" s="1">
        <v>42618</v>
      </c>
      <c r="M83" s="3">
        <f>SUM(Table1[[#This Row],[AAPL]:[NFLX]])/3</f>
        <v>448.05717191666662</v>
      </c>
      <c r="N83" s="3">
        <f>100*SUMPRODUCT(Table1[[#This Row],[AAPL]:[NFLX]], Table4[[AAPL]:[NFLX]])/SUMPRODUCT($B$2:$D$2,Table4[[AAPL]:[NFLX]])</f>
        <v>163.27281300598113</v>
      </c>
      <c r="U83" s="1">
        <v>42618</v>
      </c>
      <c r="V83" s="3">
        <f t="shared" si="8"/>
        <v>-9.633861102842313E-2</v>
      </c>
      <c r="W83" s="3">
        <f t="shared" si="9"/>
        <v>-9.4414660648086152E-2</v>
      </c>
    </row>
    <row r="84" spans="1:23" x14ac:dyDescent="0.25">
      <c r="A84" s="4">
        <v>42625</v>
      </c>
      <c r="B84" s="3">
        <v>35.337899999999998</v>
      </c>
      <c r="C84" s="3">
        <v>1230.995856</v>
      </c>
      <c r="D84" s="3">
        <v>84.558002549999998</v>
      </c>
      <c r="G84" s="1">
        <v>42625</v>
      </c>
      <c r="H84" s="3">
        <f t="shared" si="5"/>
        <v>9.6492624706394692E-2</v>
      </c>
      <c r="I84" s="3">
        <f t="shared" si="6"/>
        <v>2.4179762533796126E-2</v>
      </c>
      <c r="J84" s="3">
        <f t="shared" si="7"/>
        <v>-0.2313607622034361</v>
      </c>
      <c r="L84" s="1">
        <v>42625</v>
      </c>
      <c r="M84" s="3">
        <f>SUM(Table1[[#This Row],[AAPL]:[NFLX]])/3</f>
        <v>450.29725285000001</v>
      </c>
      <c r="N84" s="3">
        <f>100*SUMPRODUCT(Table1[[#This Row],[AAPL]:[NFLX]], Table4[[AAPL]:[NFLX]])/SUMPRODUCT($B$2:$D$2,Table4[[AAPL]:[NFLX]])</f>
        <v>166.83168196820185</v>
      </c>
      <c r="U84" s="1">
        <v>42625</v>
      </c>
      <c r="V84" s="3">
        <f t="shared" si="8"/>
        <v>4.9995426337021498E-3</v>
      </c>
      <c r="W84" s="3">
        <f t="shared" si="9"/>
        <v>2.1797070171690757E-2</v>
      </c>
    </row>
    <row r="85" spans="1:23" x14ac:dyDescent="0.25">
      <c r="A85" s="4">
        <v>42632</v>
      </c>
      <c r="B85" s="3">
        <v>32.404125000000001</v>
      </c>
      <c r="C85" s="3">
        <v>1290.4892</v>
      </c>
      <c r="D85" s="3">
        <v>90.183601879999998</v>
      </c>
      <c r="G85" s="1">
        <v>42632</v>
      </c>
      <c r="H85" s="3">
        <f t="shared" si="5"/>
        <v>-8.3020637898686606E-2</v>
      </c>
      <c r="I85" s="3">
        <f t="shared" si="6"/>
        <v>4.8329442954680411E-2</v>
      </c>
      <c r="J85" s="3">
        <f t="shared" si="7"/>
        <v>6.6529472792046226E-2</v>
      </c>
      <c r="L85" s="1">
        <v>42632</v>
      </c>
      <c r="M85" s="3">
        <f>SUM(Table1[[#This Row],[AAPL]:[NFLX]])/3</f>
        <v>471.02564229333331</v>
      </c>
      <c r="N85" s="3">
        <f>100*SUMPRODUCT(Table1[[#This Row],[AAPL]:[NFLX]], Table4[[AAPL]:[NFLX]])/SUMPRODUCT($B$2:$D$2,Table4[[AAPL]:[NFLX]])</f>
        <v>173.43203596297477</v>
      </c>
      <c r="U85" s="1">
        <v>42632</v>
      </c>
      <c r="V85" s="3">
        <f t="shared" si="8"/>
        <v>4.603268021765658E-2</v>
      </c>
      <c r="W85" s="3">
        <f t="shared" si="9"/>
        <v>3.9562953012911212E-2</v>
      </c>
    </row>
    <row r="86" spans="1:23" x14ac:dyDescent="0.25">
      <c r="A86" s="4">
        <v>42639</v>
      </c>
      <c r="B86" s="3">
        <v>36.176001280000001</v>
      </c>
      <c r="C86" s="3">
        <v>1440.0894659999999</v>
      </c>
      <c r="D86" s="3">
        <v>112.34700340000001</v>
      </c>
      <c r="G86" s="1">
        <v>42639</v>
      </c>
      <c r="H86" s="3">
        <f t="shared" si="5"/>
        <v>0.11640111498150314</v>
      </c>
      <c r="I86" s="3">
        <f t="shared" si="6"/>
        <v>0.11592523672418174</v>
      </c>
      <c r="J86" s="3">
        <f t="shared" si="7"/>
        <v>0.24575866408053926</v>
      </c>
      <c r="L86" s="1">
        <v>42639</v>
      </c>
      <c r="M86" s="3">
        <f>SUM(Table1[[#This Row],[AAPL]:[NFLX]])/3</f>
        <v>529.53749022666659</v>
      </c>
      <c r="N86" s="3">
        <f>100*SUMPRODUCT(Table1[[#This Row],[AAPL]:[NFLX]], Table4[[AAPL]:[NFLX]])/SUMPRODUCT($B$2:$D$2,Table4[[AAPL]:[NFLX]])</f>
        <v>194.02335979290626</v>
      </c>
      <c r="U86" s="1">
        <v>42639</v>
      </c>
      <c r="V86" s="3">
        <f t="shared" si="8"/>
        <v>0.12422221356877801</v>
      </c>
      <c r="W86" s="3">
        <f t="shared" si="9"/>
        <v>0.11872849047523981</v>
      </c>
    </row>
    <row r="87" spans="1:23" x14ac:dyDescent="0.25">
      <c r="A87" s="4">
        <v>42646</v>
      </c>
      <c r="B87" s="3">
        <v>32.221948869999999</v>
      </c>
      <c r="C87" s="3">
        <v>1734.5981380000001</v>
      </c>
      <c r="D87" s="3">
        <v>118.4466</v>
      </c>
      <c r="G87" s="1">
        <v>42646</v>
      </c>
      <c r="H87" s="3">
        <f t="shared" si="5"/>
        <v>-0.10930042763421759</v>
      </c>
      <c r="I87" s="3">
        <f t="shared" si="6"/>
        <v>0.20450720524887178</v>
      </c>
      <c r="J87" s="3">
        <f t="shared" si="7"/>
        <v>5.4292472566295415E-2</v>
      </c>
      <c r="L87" s="1">
        <v>42646</v>
      </c>
      <c r="M87" s="3">
        <f>SUM(Table1[[#This Row],[AAPL]:[NFLX]])/3</f>
        <v>628.42222895666669</v>
      </c>
      <c r="N87" s="3">
        <f>100*SUMPRODUCT(Table1[[#This Row],[AAPL]:[NFLX]], Table4[[AAPL]:[NFLX]])/SUMPRODUCT($B$2:$D$2,Table4[[AAPL]:[NFLX]])</f>
        <v>229.27746752075726</v>
      </c>
      <c r="U87" s="1">
        <v>42646</v>
      </c>
      <c r="V87" s="3">
        <f t="shared" si="8"/>
        <v>0.18673793745495307</v>
      </c>
      <c r="W87" s="3">
        <f t="shared" si="9"/>
        <v>0.18170032600961036</v>
      </c>
    </row>
    <row r="88" spans="1:23" x14ac:dyDescent="0.25">
      <c r="A88" s="4">
        <v>42653</v>
      </c>
      <c r="B88" s="3">
        <v>33.818623850000002</v>
      </c>
      <c r="C88" s="3">
        <v>1466.3501670000001</v>
      </c>
      <c r="D88" s="3">
        <v>117.7052012</v>
      </c>
      <c r="G88" s="1">
        <v>42653</v>
      </c>
      <c r="H88" s="3">
        <f t="shared" si="5"/>
        <v>4.955240250804864E-2</v>
      </c>
      <c r="I88" s="3">
        <f t="shared" si="6"/>
        <v>-0.15464560068609967</v>
      </c>
      <c r="J88" s="3">
        <f t="shared" si="7"/>
        <v>-6.2593506272024596E-3</v>
      </c>
      <c r="L88" s="1">
        <v>42653</v>
      </c>
      <c r="M88" s="3">
        <f>SUM(Table1[[#This Row],[AAPL]:[NFLX]])/3</f>
        <v>539.29133068333329</v>
      </c>
      <c r="N88" s="3">
        <f>100*SUMPRODUCT(Table1[[#This Row],[AAPL]:[NFLX]], Table4[[AAPL]:[NFLX]])/SUMPRODUCT($B$2:$D$2,Table4[[AAPL]:[NFLX]])</f>
        <v>196.70570429586468</v>
      </c>
      <c r="U88" s="1">
        <v>42653</v>
      </c>
      <c r="V88" s="3">
        <f t="shared" si="8"/>
        <v>-0.14183282221144899</v>
      </c>
      <c r="W88" s="3">
        <f t="shared" si="9"/>
        <v>-0.14206264390958412</v>
      </c>
    </row>
    <row r="89" spans="1:23" x14ac:dyDescent="0.25">
      <c r="A89" s="4">
        <v>42660</v>
      </c>
      <c r="B89" s="3">
        <v>36.146000000000001</v>
      </c>
      <c r="C89" s="3">
        <v>1434.460967</v>
      </c>
      <c r="D89" s="3">
        <v>146.625</v>
      </c>
      <c r="G89" s="1">
        <v>42660</v>
      </c>
      <c r="H89" s="3">
        <f t="shared" si="5"/>
        <v>6.8819362973576437E-2</v>
      </c>
      <c r="I89" s="3">
        <f t="shared" si="6"/>
        <v>-2.1747329333512512E-2</v>
      </c>
      <c r="J89" s="3">
        <f t="shared" si="7"/>
        <v>0.2456968639037507</v>
      </c>
      <c r="L89" s="1">
        <v>42660</v>
      </c>
      <c r="M89" s="3">
        <f>SUM(Table1[[#This Row],[AAPL]:[NFLX]])/3</f>
        <v>539.07732233333331</v>
      </c>
      <c r="N89" s="3">
        <f>100*SUMPRODUCT(Table1[[#This Row],[AAPL]:[NFLX]], Table4[[AAPL]:[NFLX]])/SUMPRODUCT($B$2:$D$2,Table4[[AAPL]:[NFLX]])</f>
        <v>194.72813893615145</v>
      </c>
      <c r="U89" s="1">
        <v>42660</v>
      </c>
      <c r="V89" s="3">
        <f t="shared" si="8"/>
        <v>-3.9683254267930282E-4</v>
      </c>
      <c r="W89" s="3">
        <f t="shared" si="9"/>
        <v>-1.0053421515111592E-2</v>
      </c>
    </row>
    <row r="90" spans="1:23" x14ac:dyDescent="0.25">
      <c r="A90" s="4">
        <v>42667</v>
      </c>
      <c r="B90" s="3">
        <v>33.263100000000001</v>
      </c>
      <c r="C90" s="3">
        <v>1545.4978699999999</v>
      </c>
      <c r="D90" s="3">
        <v>121.5072</v>
      </c>
      <c r="G90" s="1">
        <v>42667</v>
      </c>
      <c r="H90" s="3">
        <f t="shared" si="5"/>
        <v>-7.9757096220881965E-2</v>
      </c>
      <c r="I90" s="3">
        <f t="shared" si="6"/>
        <v>7.7406709247878708E-2</v>
      </c>
      <c r="J90" s="3">
        <f t="shared" si="7"/>
        <v>-0.17130639386189261</v>
      </c>
      <c r="L90" s="1">
        <v>42667</v>
      </c>
      <c r="M90" s="3">
        <f>SUM(Table1[[#This Row],[AAPL]:[NFLX]])/3</f>
        <v>566.75605666666661</v>
      </c>
      <c r="N90" s="3">
        <f>100*SUMPRODUCT(Table1[[#This Row],[AAPL]:[NFLX]], Table4[[AAPL]:[NFLX]])/SUMPRODUCT($B$2:$D$2,Table4[[AAPL]:[NFLX]])</f>
        <v>206.43562418680054</v>
      </c>
      <c r="U90" s="1">
        <v>42667</v>
      </c>
      <c r="V90" s="3">
        <f t="shared" si="8"/>
        <v>5.1344646095534352E-2</v>
      </c>
      <c r="W90" s="3">
        <f t="shared" si="9"/>
        <v>6.0122205833270971E-2</v>
      </c>
    </row>
    <row r="91" spans="1:23" x14ac:dyDescent="0.25">
      <c r="A91" s="4">
        <v>42674</v>
      </c>
      <c r="B91" s="3">
        <v>29.930998899999999</v>
      </c>
      <c r="C91" s="3">
        <v>1301.4041589999999</v>
      </c>
      <c r="D91" s="3">
        <v>131.79239889999999</v>
      </c>
      <c r="G91" s="1">
        <v>42674</v>
      </c>
      <c r="H91" s="3">
        <f t="shared" si="5"/>
        <v>-0.10017409982833839</v>
      </c>
      <c r="I91" s="3">
        <f t="shared" si="6"/>
        <v>-0.15793856189526809</v>
      </c>
      <c r="J91" s="3">
        <f t="shared" si="7"/>
        <v>8.4646826690105592E-2</v>
      </c>
      <c r="L91" s="1">
        <v>42674</v>
      </c>
      <c r="M91" s="3">
        <f>SUM(Table1[[#This Row],[AAPL]:[NFLX]])/3</f>
        <v>487.70918560000001</v>
      </c>
      <c r="N91" s="3">
        <f>100*SUMPRODUCT(Table1[[#This Row],[AAPL]:[NFLX]], Table4[[AAPL]:[NFLX]])/SUMPRODUCT($B$2:$D$2,Table4[[AAPL]:[NFLX]])</f>
        <v>175.67420946412679</v>
      </c>
      <c r="U91" s="1">
        <v>42674</v>
      </c>
      <c r="V91" s="3">
        <f t="shared" si="8"/>
        <v>-0.13947247697991066</v>
      </c>
      <c r="W91" s="3">
        <f t="shared" si="9"/>
        <v>-0.14901214285979147</v>
      </c>
    </row>
    <row r="92" spans="1:23" x14ac:dyDescent="0.25">
      <c r="A92" s="4">
        <v>42681</v>
      </c>
      <c r="B92" s="3">
        <v>30.089324999999999</v>
      </c>
      <c r="C92" s="3">
        <v>1255.725809</v>
      </c>
      <c r="D92" s="3">
        <v>99.858599130000002</v>
      </c>
      <c r="G92" s="1">
        <v>42681</v>
      </c>
      <c r="H92" s="3">
        <f t="shared" si="5"/>
        <v>5.2897031779316935E-3</v>
      </c>
      <c r="I92" s="3">
        <f t="shared" si="6"/>
        <v>-3.5099280791525356E-2</v>
      </c>
      <c r="J92" s="3">
        <f t="shared" si="7"/>
        <v>-0.24230380535246479</v>
      </c>
      <c r="L92" s="1">
        <v>42681</v>
      </c>
      <c r="M92" s="3">
        <f>SUM(Table1[[#This Row],[AAPL]:[NFLX]])/3</f>
        <v>461.89124437666663</v>
      </c>
      <c r="N92" s="3">
        <f>100*SUMPRODUCT(Table1[[#This Row],[AAPL]:[NFLX]], Table4[[AAPL]:[NFLX]])/SUMPRODUCT($B$2:$D$2,Table4[[AAPL]:[NFLX]])</f>
        <v>168.7834871187884</v>
      </c>
      <c r="U92" s="1">
        <v>42681</v>
      </c>
      <c r="V92" s="3">
        <f t="shared" si="8"/>
        <v>-5.293716416591801E-2</v>
      </c>
      <c r="W92" s="3">
        <f t="shared" si="9"/>
        <v>-3.9224439184088064E-2</v>
      </c>
    </row>
    <row r="93" spans="1:23" x14ac:dyDescent="0.25">
      <c r="A93" s="4">
        <v>42688</v>
      </c>
      <c r="B93" s="3">
        <v>31.642248850000001</v>
      </c>
      <c r="C93" s="3">
        <v>1395.65371</v>
      </c>
      <c r="D93" s="3">
        <v>102.5368991</v>
      </c>
      <c r="G93" s="1">
        <v>42688</v>
      </c>
      <c r="H93" s="3">
        <f t="shared" si="5"/>
        <v>5.1610458194060606E-2</v>
      </c>
      <c r="I93" s="3">
        <f t="shared" si="6"/>
        <v>0.11143189062223059</v>
      </c>
      <c r="J93" s="3">
        <f t="shared" si="7"/>
        <v>2.6820924720897369E-2</v>
      </c>
      <c r="L93" s="1">
        <v>42688</v>
      </c>
      <c r="M93" s="3">
        <f>SUM(Table1[[#This Row],[AAPL]:[NFLX]])/3</f>
        <v>509.94428598333337</v>
      </c>
      <c r="N93" s="3">
        <f>100*SUMPRODUCT(Table1[[#This Row],[AAPL]:[NFLX]], Table4[[AAPL]:[NFLX]])/SUMPRODUCT($B$2:$D$2,Table4[[AAPL]:[NFLX]])</f>
        <v>186.65250594155003</v>
      </c>
      <c r="U93" s="1">
        <v>42688</v>
      </c>
      <c r="V93" s="3">
        <f t="shared" si="8"/>
        <v>0.10403540268773762</v>
      </c>
      <c r="W93" s="3">
        <f t="shared" si="9"/>
        <v>0.1058694729430822</v>
      </c>
    </row>
    <row r="94" spans="1:23" x14ac:dyDescent="0.25">
      <c r="A94" s="4">
        <v>42695</v>
      </c>
      <c r="B94" s="3">
        <v>34.095950000000002</v>
      </c>
      <c r="C94" s="3">
        <v>1548.25407</v>
      </c>
      <c r="D94" s="3">
        <v>112.7136038</v>
      </c>
      <c r="G94" s="1">
        <v>42695</v>
      </c>
      <c r="H94" s="3">
        <f t="shared" si="5"/>
        <v>7.7545093638311371E-2</v>
      </c>
      <c r="I94" s="3">
        <f t="shared" si="6"/>
        <v>0.10933970146505748</v>
      </c>
      <c r="J94" s="3">
        <f t="shared" si="7"/>
        <v>9.9249195063672468E-2</v>
      </c>
      <c r="L94" s="1">
        <v>42695</v>
      </c>
      <c r="M94" s="3">
        <f>SUM(Table1[[#This Row],[AAPL]:[NFLX]])/3</f>
        <v>565.02120793333336</v>
      </c>
      <c r="N94" s="3">
        <f>100*SUMPRODUCT(Table1[[#This Row],[AAPL]:[NFLX]], Table4[[AAPL]:[NFLX]])/SUMPRODUCT($B$2:$D$2,Table4[[AAPL]:[NFLX]])</f>
        <v>206.68782058889593</v>
      </c>
      <c r="U94" s="1">
        <v>42695</v>
      </c>
      <c r="V94" s="3">
        <f t="shared" si="8"/>
        <v>0.10800576349981902</v>
      </c>
      <c r="W94" s="3">
        <f t="shared" si="9"/>
        <v>0.10734018569040765</v>
      </c>
    </row>
    <row r="95" spans="1:23" x14ac:dyDescent="0.25">
      <c r="A95" s="4">
        <v>42702</v>
      </c>
      <c r="B95" s="3">
        <v>35.167999999999999</v>
      </c>
      <c r="C95" s="3">
        <v>1309.6615079999999</v>
      </c>
      <c r="D95" s="3">
        <v>123.226198</v>
      </c>
      <c r="G95" s="1">
        <v>42702</v>
      </c>
      <c r="H95" s="3">
        <f t="shared" si="5"/>
        <v>3.14421507539751E-2</v>
      </c>
      <c r="I95" s="3">
        <f t="shared" si="6"/>
        <v>-0.15410426920434322</v>
      </c>
      <c r="J95" s="3">
        <f t="shared" si="7"/>
        <v>9.3268193417483422E-2</v>
      </c>
      <c r="L95" s="1">
        <v>42702</v>
      </c>
      <c r="M95" s="3">
        <f>SUM(Table1[[#This Row],[AAPL]:[NFLX]])/3</f>
        <v>489.35190199999994</v>
      </c>
      <c r="N95" s="3">
        <f>100*SUMPRODUCT(Table1[[#This Row],[AAPL]:[NFLX]], Table4[[AAPL]:[NFLX]])/SUMPRODUCT($B$2:$D$2,Table4[[AAPL]:[NFLX]])</f>
        <v>178.06155830066774</v>
      </c>
      <c r="U95" s="1">
        <v>42702</v>
      </c>
      <c r="V95" s="3">
        <f t="shared" si="8"/>
        <v>-0.13392294814934028</v>
      </c>
      <c r="W95" s="3">
        <f t="shared" si="9"/>
        <v>-0.13849999582300546</v>
      </c>
    </row>
    <row r="96" spans="1:23" x14ac:dyDescent="0.25">
      <c r="A96" s="4">
        <v>42709</v>
      </c>
      <c r="B96" s="3">
        <v>33.900123809999997</v>
      </c>
      <c r="C96" s="3">
        <v>1263.6769959999999</v>
      </c>
      <c r="D96" s="3">
        <v>122.879997</v>
      </c>
      <c r="G96" s="1">
        <v>42709</v>
      </c>
      <c r="H96" s="3">
        <f t="shared" si="5"/>
        <v>-3.6051984474522368E-2</v>
      </c>
      <c r="I96" s="3">
        <f t="shared" si="6"/>
        <v>-3.5111753471493187E-2</v>
      </c>
      <c r="J96" s="3">
        <f t="shared" si="7"/>
        <v>-2.809475627901735E-3</v>
      </c>
      <c r="L96" s="1">
        <v>42709</v>
      </c>
      <c r="M96" s="3">
        <f>SUM(Table1[[#This Row],[AAPL]:[NFLX]])/3</f>
        <v>473.48570560333332</v>
      </c>
      <c r="N96" s="3">
        <f>100*SUMPRODUCT(Table1[[#This Row],[AAPL]:[NFLX]], Table4[[AAPL]:[NFLX]])/SUMPRODUCT($B$2:$D$2,Table4[[AAPL]:[NFLX]])</f>
        <v>171.96218989311166</v>
      </c>
      <c r="U96" s="1">
        <v>42709</v>
      </c>
      <c r="V96" s="3">
        <f t="shared" si="8"/>
        <v>-3.2422876731082219E-2</v>
      </c>
      <c r="W96" s="3">
        <f t="shared" si="9"/>
        <v>-3.4254268387660249E-2</v>
      </c>
    </row>
    <row r="97" spans="1:23" x14ac:dyDescent="0.25">
      <c r="A97" s="4">
        <v>42716</v>
      </c>
      <c r="B97" s="3">
        <v>35.950699999999998</v>
      </c>
      <c r="C97" s="3">
        <v>1291.9978840000001</v>
      </c>
      <c r="D97" s="3">
        <v>126.704401</v>
      </c>
      <c r="G97" s="1">
        <v>42716</v>
      </c>
      <c r="H97" s="3">
        <f t="shared" si="5"/>
        <v>6.0488752238571877E-2</v>
      </c>
      <c r="I97" s="3">
        <f t="shared" si="6"/>
        <v>2.241149288120791E-2</v>
      </c>
      <c r="J97" s="3">
        <f t="shared" si="7"/>
        <v>3.1123080186924168E-2</v>
      </c>
      <c r="L97" s="1">
        <v>42716</v>
      </c>
      <c r="M97" s="3">
        <f>SUM(Table1[[#This Row],[AAPL]:[NFLX]])/3</f>
        <v>484.88432833333337</v>
      </c>
      <c r="N97" s="3">
        <f>100*SUMPRODUCT(Table1[[#This Row],[AAPL]:[NFLX]], Table4[[AAPL]:[NFLX]])/SUMPRODUCT($B$2:$D$2,Table4[[AAPL]:[NFLX]])</f>
        <v>176.2844138457443</v>
      </c>
      <c r="U97" s="1">
        <v>42716</v>
      </c>
      <c r="V97" s="3">
        <f t="shared" si="8"/>
        <v>2.4073847626456858E-2</v>
      </c>
      <c r="W97" s="3">
        <f t="shared" si="9"/>
        <v>2.5134734300134527E-2</v>
      </c>
    </row>
    <row r="98" spans="1:23" x14ac:dyDescent="0.25">
      <c r="A98" s="4">
        <v>42723</v>
      </c>
      <c r="B98" s="3">
        <v>35.538598780000001</v>
      </c>
      <c r="C98" s="3">
        <v>1448.9240010000001</v>
      </c>
      <c r="D98" s="3">
        <v>109.2632965</v>
      </c>
      <c r="G98" s="1">
        <v>42723</v>
      </c>
      <c r="H98" s="3">
        <f t="shared" si="5"/>
        <v>-1.1462953989769232E-2</v>
      </c>
      <c r="I98" s="3">
        <f t="shared" si="6"/>
        <v>0.12146004180297865</v>
      </c>
      <c r="J98" s="3">
        <f t="shared" si="7"/>
        <v>-0.1376519233929373</v>
      </c>
      <c r="L98" s="1">
        <v>42723</v>
      </c>
      <c r="M98" s="3">
        <f>SUM(Table1[[#This Row],[AAPL]:[NFLX]])/3</f>
        <v>531.24196542666675</v>
      </c>
      <c r="N98" s="3">
        <f>100*SUMPRODUCT(Table1[[#This Row],[AAPL]:[NFLX]], Table4[[AAPL]:[NFLX]])/SUMPRODUCT($B$2:$D$2,Table4[[AAPL]:[NFLX]])</f>
        <v>194.77613867788261</v>
      </c>
      <c r="U98" s="1">
        <v>42723</v>
      </c>
      <c r="V98" s="3">
        <f t="shared" si="8"/>
        <v>9.560555865493936E-2</v>
      </c>
      <c r="W98" s="3">
        <f t="shared" si="9"/>
        <v>0.10489710592519708</v>
      </c>
    </row>
    <row r="99" spans="1:23" x14ac:dyDescent="0.25">
      <c r="A99" s="4">
        <v>42730</v>
      </c>
      <c r="B99" s="3">
        <v>34.166899999999998</v>
      </c>
      <c r="C99" s="3">
        <v>1394.983152</v>
      </c>
      <c r="D99" s="3">
        <v>113.89600280000001</v>
      </c>
      <c r="G99" s="1">
        <v>42730</v>
      </c>
      <c r="H99" s="3">
        <f t="shared" si="5"/>
        <v>-3.8597435664006856E-2</v>
      </c>
      <c r="I99" s="3">
        <f t="shared" si="6"/>
        <v>-3.7228211391882426E-2</v>
      </c>
      <c r="J99" s="3">
        <f t="shared" si="7"/>
        <v>4.2399474008181781E-2</v>
      </c>
      <c r="L99" s="1">
        <v>42730</v>
      </c>
      <c r="M99" s="3">
        <f>SUM(Table1[[#This Row],[AAPL]:[NFLX]])/3</f>
        <v>514.34868493333329</v>
      </c>
      <c r="N99" s="3">
        <f>100*SUMPRODUCT(Table1[[#This Row],[AAPL]:[NFLX]], Table4[[AAPL]:[NFLX]])/SUMPRODUCT($B$2:$D$2,Table4[[AAPL]:[NFLX]])</f>
        <v>187.86646648420972</v>
      </c>
      <c r="U99" s="1">
        <v>42730</v>
      </c>
      <c r="V99" s="3">
        <f t="shared" si="8"/>
        <v>-3.1799597156760069E-2</v>
      </c>
      <c r="W99" s="3">
        <f t="shared" si="9"/>
        <v>-3.5474941851578574E-2</v>
      </c>
    </row>
    <row r="100" spans="1:23" x14ac:dyDescent="0.25">
      <c r="A100" s="4">
        <v>42737</v>
      </c>
      <c r="B100" s="3">
        <v>34.193901160000003</v>
      </c>
      <c r="C100" s="3">
        <v>1518.03251</v>
      </c>
      <c r="D100" s="3">
        <v>150.73050810000001</v>
      </c>
      <c r="G100" s="1">
        <v>42737</v>
      </c>
      <c r="H100" s="3">
        <f t="shared" si="5"/>
        <v>7.9027245667604123E-4</v>
      </c>
      <c r="I100" s="3">
        <f t="shared" si="6"/>
        <v>8.8208490420535191E-2</v>
      </c>
      <c r="J100" s="3">
        <f t="shared" si="7"/>
        <v>0.32340472355892019</v>
      </c>
      <c r="L100" s="1">
        <v>42737</v>
      </c>
      <c r="M100" s="3">
        <f>SUM(Table1[[#This Row],[AAPL]:[NFLX]])/3</f>
        <v>567.65230641999995</v>
      </c>
      <c r="N100" s="3">
        <f>100*SUMPRODUCT(Table1[[#This Row],[AAPL]:[NFLX]], Table4[[AAPL]:[NFLX]])/SUMPRODUCT($B$2:$D$2,Table4[[AAPL]:[NFLX]])</f>
        <v>204.55677231902467</v>
      </c>
      <c r="U100" s="1">
        <v>42737</v>
      </c>
      <c r="V100" s="3">
        <f t="shared" si="8"/>
        <v>0.10363324151120469</v>
      </c>
      <c r="W100" s="3">
        <f t="shared" si="9"/>
        <v>8.8841325155906842E-2</v>
      </c>
    </row>
    <row r="101" spans="1:23" x14ac:dyDescent="0.25">
      <c r="A101" s="4">
        <v>42744</v>
      </c>
      <c r="B101" s="3">
        <v>38.3904</v>
      </c>
      <c r="C101" s="3">
        <v>1341.9073330000001</v>
      </c>
      <c r="D101" s="3">
        <v>120.3299973</v>
      </c>
      <c r="G101" s="1">
        <v>42744</v>
      </c>
      <c r="H101" s="3">
        <f t="shared" si="5"/>
        <v>0.12272653010148657</v>
      </c>
      <c r="I101" s="3">
        <f t="shared" si="6"/>
        <v>-0.11602200601092522</v>
      </c>
      <c r="J101" s="3">
        <f t="shared" si="7"/>
        <v>-0.20168784132162032</v>
      </c>
      <c r="L101" s="1">
        <v>42744</v>
      </c>
      <c r="M101" s="3">
        <f>SUM(Table1[[#This Row],[AAPL]:[NFLX]])/3</f>
        <v>500.20924343333337</v>
      </c>
      <c r="N101" s="3">
        <f>100*SUMPRODUCT(Table1[[#This Row],[AAPL]:[NFLX]], Table4[[AAPL]:[NFLX]])/SUMPRODUCT($B$2:$D$2,Table4[[AAPL]:[NFLX]])</f>
        <v>182.97664751146993</v>
      </c>
      <c r="U101" s="1">
        <v>42744</v>
      </c>
      <c r="V101" s="3">
        <f t="shared" si="8"/>
        <v>-0.11881051521134164</v>
      </c>
      <c r="W101" s="3">
        <f t="shared" si="9"/>
        <v>-0.10549699510265344</v>
      </c>
    </row>
    <row r="102" spans="1:23" x14ac:dyDescent="0.25">
      <c r="A102" s="4">
        <v>42751</v>
      </c>
      <c r="B102" s="3">
        <v>36.299999999999997</v>
      </c>
      <c r="C102" s="3">
        <v>1267.2998009999999</v>
      </c>
      <c r="D102" s="3">
        <v>162.16200699999999</v>
      </c>
      <c r="G102" s="1">
        <v>42751</v>
      </c>
      <c r="H102" s="3">
        <f t="shared" si="5"/>
        <v>-5.4451112778194616E-2</v>
      </c>
      <c r="I102" s="3">
        <f t="shared" si="6"/>
        <v>-5.5598125269355106E-2</v>
      </c>
      <c r="J102" s="3">
        <f t="shared" si="7"/>
        <v>0.34764406746978282</v>
      </c>
      <c r="L102" s="1">
        <v>42751</v>
      </c>
      <c r="M102" s="3">
        <f>SUM(Table1[[#This Row],[AAPL]:[NFLX]])/3</f>
        <v>488.58726933333327</v>
      </c>
      <c r="N102" s="3">
        <f>100*SUMPRODUCT(Table1[[#This Row],[AAPL]:[NFLX]], Table4[[AAPL]:[NFLX]])/SUMPRODUCT($B$2:$D$2,Table4[[AAPL]:[NFLX]])</f>
        <v>174.81169086173043</v>
      </c>
      <c r="U102" s="1">
        <v>42751</v>
      </c>
      <c r="V102" s="3">
        <f t="shared" si="8"/>
        <v>-2.3234224981988062E-2</v>
      </c>
      <c r="W102" s="3">
        <f t="shared" si="9"/>
        <v>-4.4622943751484387E-2</v>
      </c>
    </row>
    <row r="103" spans="1:23" x14ac:dyDescent="0.25">
      <c r="A103" s="4">
        <v>42758</v>
      </c>
      <c r="B103" s="3">
        <v>37.499623769999999</v>
      </c>
      <c r="C103" s="3">
        <v>1374.423798</v>
      </c>
      <c r="D103" s="3">
        <v>138.17649710000001</v>
      </c>
      <c r="G103" s="1">
        <v>42758</v>
      </c>
      <c r="H103" s="3">
        <f t="shared" si="5"/>
        <v>3.3047486776859571E-2</v>
      </c>
      <c r="I103" s="3">
        <f t="shared" si="6"/>
        <v>8.4529325196351188E-2</v>
      </c>
      <c r="J103" s="3">
        <f t="shared" si="7"/>
        <v>-0.14791078590930357</v>
      </c>
      <c r="L103" s="1">
        <v>42758</v>
      </c>
      <c r="M103" s="3">
        <f>SUM(Table1[[#This Row],[AAPL]:[NFLX]])/3</f>
        <v>516.69997295666667</v>
      </c>
      <c r="N103" s="3">
        <f>100*SUMPRODUCT(Table1[[#This Row],[AAPL]:[NFLX]], Table4[[AAPL]:[NFLX]])/SUMPRODUCT($B$2:$D$2,Table4[[AAPL]:[NFLX]])</f>
        <v>187.42534380295294</v>
      </c>
      <c r="U103" s="1">
        <v>42758</v>
      </c>
      <c r="V103" s="3">
        <f t="shared" si="8"/>
        <v>5.7538755894504939E-2</v>
      </c>
      <c r="W103" s="3">
        <f t="shared" si="9"/>
        <v>7.2155660065089375E-2</v>
      </c>
    </row>
    <row r="104" spans="1:23" x14ac:dyDescent="0.25">
      <c r="A104" s="4">
        <v>42765</v>
      </c>
      <c r="B104" s="3">
        <v>36.4651</v>
      </c>
      <c r="C104" s="3">
        <v>1348.0107800000001</v>
      </c>
      <c r="D104" s="3">
        <v>164.0925</v>
      </c>
      <c r="G104" s="1">
        <v>42765</v>
      </c>
      <c r="H104" s="3">
        <f t="shared" si="5"/>
        <v>-2.7587577313979005E-2</v>
      </c>
      <c r="I104" s="3">
        <f t="shared" si="6"/>
        <v>-1.9217520853782512E-2</v>
      </c>
      <c r="J104" s="3">
        <f t="shared" si="7"/>
        <v>0.18755724340908911</v>
      </c>
      <c r="L104" s="1">
        <v>42765</v>
      </c>
      <c r="M104" s="3">
        <f>SUM(Table1[[#This Row],[AAPL]:[NFLX]])/3</f>
        <v>516.18945999999994</v>
      </c>
      <c r="N104" s="3">
        <f>100*SUMPRODUCT(Table1[[#This Row],[AAPL]:[NFLX]], Table4[[AAPL]:[NFLX]])/SUMPRODUCT($B$2:$D$2,Table4[[AAPL]:[NFLX]])</f>
        <v>184.89429075469874</v>
      </c>
      <c r="U104" s="1">
        <v>42765</v>
      </c>
      <c r="V104" s="3">
        <f t="shared" si="8"/>
        <v>-9.8802590165713937E-4</v>
      </c>
      <c r="W104" s="3">
        <f t="shared" si="9"/>
        <v>-1.3504326559566999E-2</v>
      </c>
    </row>
    <row r="105" spans="1:23" x14ac:dyDescent="0.25">
      <c r="A105" s="4">
        <v>42772</v>
      </c>
      <c r="B105" s="3">
        <v>40.957198759999997</v>
      </c>
      <c r="C105" s="3">
        <v>1576.311342</v>
      </c>
      <c r="D105" s="3">
        <v>152.06100739999999</v>
      </c>
      <c r="G105" s="1">
        <v>42772</v>
      </c>
      <c r="H105" s="3">
        <f t="shared" si="5"/>
        <v>0.12318898782671643</v>
      </c>
      <c r="I105" s="3">
        <f t="shared" si="6"/>
        <v>0.16936108033201328</v>
      </c>
      <c r="J105" s="3">
        <f t="shared" si="7"/>
        <v>-7.3321404695522382E-2</v>
      </c>
      <c r="L105" s="1">
        <v>42772</v>
      </c>
      <c r="M105" s="3">
        <f>SUM(Table1[[#This Row],[AAPL]:[NFLX]])/3</f>
        <v>589.77651605333324</v>
      </c>
      <c r="N105" s="3">
        <f>100*SUMPRODUCT(Table1[[#This Row],[AAPL]:[NFLX]], Table4[[AAPL]:[NFLX]])/SUMPRODUCT($B$2:$D$2,Table4[[AAPL]:[NFLX]])</f>
        <v>214.01848188862218</v>
      </c>
      <c r="U105" s="1">
        <v>42772</v>
      </c>
      <c r="V105" s="3">
        <f t="shared" si="8"/>
        <v>0.14255823056389666</v>
      </c>
      <c r="W105" s="3">
        <f t="shared" si="9"/>
        <v>0.15751806621526682</v>
      </c>
    </row>
    <row r="106" spans="1:23" x14ac:dyDescent="0.25">
      <c r="A106" s="4">
        <v>42779</v>
      </c>
      <c r="B106" s="3">
        <v>38.340899999999998</v>
      </c>
      <c r="C106" s="3">
        <v>1845.632895</v>
      </c>
      <c r="D106" s="3">
        <v>150.75320110000001</v>
      </c>
      <c r="G106" s="1">
        <v>42779</v>
      </c>
      <c r="H106" s="3">
        <f t="shared" si="5"/>
        <v>-6.3878850097413245E-2</v>
      </c>
      <c r="I106" s="3">
        <f t="shared" si="6"/>
        <v>0.17085555741690528</v>
      </c>
      <c r="J106" s="3">
        <f t="shared" si="7"/>
        <v>-8.6005368658367935E-3</v>
      </c>
      <c r="L106" s="1">
        <v>42779</v>
      </c>
      <c r="M106" s="3">
        <f>SUM(Table1[[#This Row],[AAPL]:[NFLX]])/3</f>
        <v>678.24233203333335</v>
      </c>
      <c r="N106" s="3">
        <f>100*SUMPRODUCT(Table1[[#This Row],[AAPL]:[NFLX]], Table4[[AAPL]:[NFLX]])/SUMPRODUCT($B$2:$D$2,Table4[[AAPL]:[NFLX]])</f>
        <v>246.30321977872529</v>
      </c>
      <c r="U106" s="1">
        <v>42779</v>
      </c>
      <c r="V106" s="3">
        <f t="shared" si="8"/>
        <v>0.14999887851078864</v>
      </c>
      <c r="W106" s="3">
        <f t="shared" si="9"/>
        <v>0.15085023314437154</v>
      </c>
    </row>
    <row r="107" spans="1:23" x14ac:dyDescent="0.25">
      <c r="A107" s="4">
        <v>42786</v>
      </c>
      <c r="B107" s="3">
        <v>39.973051169999998</v>
      </c>
      <c r="C107" s="3">
        <v>1655.6560919999999</v>
      </c>
      <c r="D107" s="3">
        <v>117.465</v>
      </c>
      <c r="G107" s="1">
        <v>42786</v>
      </c>
      <c r="H107" s="3">
        <f t="shared" si="5"/>
        <v>4.2569453768690882E-2</v>
      </c>
      <c r="I107" s="3">
        <f t="shared" si="6"/>
        <v>-0.10293314749355939</v>
      </c>
      <c r="J107" s="3">
        <f t="shared" si="7"/>
        <v>-0.22081256555155171</v>
      </c>
      <c r="L107" s="1">
        <v>42786</v>
      </c>
      <c r="M107" s="3">
        <f>SUM(Table1[[#This Row],[AAPL]:[NFLX]])/3</f>
        <v>604.3647143899999</v>
      </c>
      <c r="N107" s="3">
        <f>100*SUMPRODUCT(Table1[[#This Row],[AAPL]:[NFLX]], Table4[[AAPL]:[NFLX]])/SUMPRODUCT($B$2:$D$2,Table4[[AAPL]:[NFLX]])</f>
        <v>222.05406050742596</v>
      </c>
      <c r="U107" s="1">
        <v>42786</v>
      </c>
      <c r="V107" s="3">
        <f t="shared" si="8"/>
        <v>-0.10892510560621069</v>
      </c>
      <c r="W107" s="3">
        <f t="shared" si="9"/>
        <v>-9.8452465595392433E-2</v>
      </c>
    </row>
    <row r="108" spans="1:23" x14ac:dyDescent="0.25">
      <c r="A108" s="4">
        <v>42793</v>
      </c>
      <c r="B108" s="3">
        <v>44.38015</v>
      </c>
      <c r="C108" s="3">
        <v>1770.470026</v>
      </c>
      <c r="D108" s="3">
        <v>119.66039910000001</v>
      </c>
      <c r="G108" s="1">
        <v>42793</v>
      </c>
      <c r="H108" s="3">
        <f t="shared" si="5"/>
        <v>0.11025174964145733</v>
      </c>
      <c r="I108" s="3">
        <f t="shared" si="6"/>
        <v>6.9346487205145996E-2</v>
      </c>
      <c r="J108" s="3">
        <f t="shared" si="7"/>
        <v>1.8689814838462545E-2</v>
      </c>
      <c r="L108" s="1">
        <v>42793</v>
      </c>
      <c r="M108" s="3">
        <f>SUM(Table1[[#This Row],[AAPL]:[NFLX]])/3</f>
        <v>644.83685836666666</v>
      </c>
      <c r="N108" s="3">
        <f>100*SUMPRODUCT(Table1[[#This Row],[AAPL]:[NFLX]], Table4[[AAPL]:[NFLX]])/SUMPRODUCT($B$2:$D$2,Table4[[AAPL]:[NFLX]])</f>
        <v>237.74571404295656</v>
      </c>
      <c r="U108" s="1">
        <v>42793</v>
      </c>
      <c r="V108" s="3">
        <f t="shared" si="8"/>
        <v>6.6966424433822683E-2</v>
      </c>
      <c r="W108" s="3">
        <f t="shared" si="9"/>
        <v>7.066591576696632E-2</v>
      </c>
    </row>
    <row r="109" spans="1:23" x14ac:dyDescent="0.25">
      <c r="A109" s="4">
        <v>42800</v>
      </c>
      <c r="B109" s="3">
        <v>44.87265</v>
      </c>
      <c r="C109" s="3">
        <v>1448.5000689999999</v>
      </c>
      <c r="D109" s="3">
        <v>123.98319909999999</v>
      </c>
      <c r="G109" s="1">
        <v>42800</v>
      </c>
      <c r="H109" s="3">
        <f t="shared" si="5"/>
        <v>1.1097303636873685E-2</v>
      </c>
      <c r="I109" s="3">
        <f t="shared" si="6"/>
        <v>-0.18185563848681618</v>
      </c>
      <c r="J109" s="3">
        <f t="shared" si="7"/>
        <v>3.6125568964444368E-2</v>
      </c>
      <c r="L109" s="1">
        <v>42800</v>
      </c>
      <c r="M109" s="3">
        <f>SUM(Table1[[#This Row],[AAPL]:[NFLX]])/3</f>
        <v>539.11863936666668</v>
      </c>
      <c r="N109" s="3">
        <f>100*SUMPRODUCT(Table1[[#This Row],[AAPL]:[NFLX]], Table4[[AAPL]:[NFLX]])/SUMPRODUCT($B$2:$D$2,Table4[[AAPL]:[NFLX]])</f>
        <v>198.39692518408813</v>
      </c>
      <c r="U109" s="1">
        <v>42800</v>
      </c>
      <c r="V109" s="3">
        <f t="shared" si="8"/>
        <v>-0.16394568273869756</v>
      </c>
      <c r="W109" s="3">
        <f t="shared" si="9"/>
        <v>-0.16550787894228361</v>
      </c>
    </row>
    <row r="110" spans="1:23" x14ac:dyDescent="0.25">
      <c r="A110" s="4">
        <v>42807</v>
      </c>
      <c r="B110" s="3">
        <v>45.146776289999998</v>
      </c>
      <c r="C110" s="3">
        <v>1411.4253570000001</v>
      </c>
      <c r="D110" s="3">
        <v>129.1479009</v>
      </c>
      <c r="G110" s="1">
        <v>42807</v>
      </c>
      <c r="H110" s="3">
        <f t="shared" si="5"/>
        <v>6.1089837573666391E-3</v>
      </c>
      <c r="I110" s="3">
        <f t="shared" si="6"/>
        <v>-2.5595243516691794E-2</v>
      </c>
      <c r="J110" s="3">
        <f t="shared" si="7"/>
        <v>4.1656465049222977E-2</v>
      </c>
      <c r="L110" s="1">
        <v>42807</v>
      </c>
      <c r="M110" s="3">
        <f>SUM(Table1[[#This Row],[AAPL]:[NFLX]])/3</f>
        <v>528.57334473000003</v>
      </c>
      <c r="N110" s="3">
        <f>100*SUMPRODUCT(Table1[[#This Row],[AAPL]:[NFLX]], Table4[[AAPL]:[NFLX]])/SUMPRODUCT($B$2:$D$2,Table4[[AAPL]:[NFLX]])</f>
        <v>194.12915461751393</v>
      </c>
      <c r="U110" s="1">
        <v>42807</v>
      </c>
      <c r="V110" s="3">
        <f t="shared" si="8"/>
        <v>-1.9560248647783374E-2</v>
      </c>
      <c r="W110" s="3">
        <f t="shared" si="9"/>
        <v>-2.1511273738815406E-2</v>
      </c>
    </row>
    <row r="111" spans="1:23" x14ac:dyDescent="0.25">
      <c r="A111" s="4">
        <v>42814</v>
      </c>
      <c r="B111" s="3">
        <v>42.895200000000003</v>
      </c>
      <c r="C111" s="3">
        <v>1449.798319</v>
      </c>
      <c r="D111" s="3">
        <v>127.8180036</v>
      </c>
      <c r="G111" s="1">
        <v>42814</v>
      </c>
      <c r="H111" s="3">
        <f t="shared" si="5"/>
        <v>-4.9872360222067931E-2</v>
      </c>
      <c r="I111" s="3">
        <f t="shared" si="6"/>
        <v>2.7187383172399611E-2</v>
      </c>
      <c r="J111" s="3">
        <f t="shared" si="7"/>
        <v>-1.029747514851013E-2</v>
      </c>
      <c r="L111" s="1">
        <v>42814</v>
      </c>
      <c r="M111" s="3">
        <f>SUM(Table1[[#This Row],[AAPL]:[NFLX]])/3</f>
        <v>540.17050753333331</v>
      </c>
      <c r="N111" s="3">
        <f>100*SUMPRODUCT(Table1[[#This Row],[AAPL]:[NFLX]], Table4[[AAPL]:[NFLX]])/SUMPRODUCT($B$2:$D$2,Table4[[AAPL]:[NFLX]])</f>
        <v>198.06451306497027</v>
      </c>
      <c r="U111" s="1">
        <v>42814</v>
      </c>
      <c r="V111" s="3">
        <f t="shared" si="8"/>
        <v>2.1940498738651323E-2</v>
      </c>
      <c r="W111" s="3">
        <f t="shared" si="9"/>
        <v>2.0271856925406388E-2</v>
      </c>
    </row>
    <row r="112" spans="1:23" x14ac:dyDescent="0.25">
      <c r="A112" s="4">
        <v>42821</v>
      </c>
      <c r="B112" s="3">
        <v>42.738851189999998</v>
      </c>
      <c r="C112" s="3">
        <v>1603.5735119999999</v>
      </c>
      <c r="D112" s="3">
        <v>156.6785979</v>
      </c>
      <c r="G112" s="1">
        <v>42821</v>
      </c>
      <c r="H112" s="3">
        <f t="shared" si="5"/>
        <v>-3.6449022268226824E-3</v>
      </c>
      <c r="I112" s="3">
        <f t="shared" si="6"/>
        <v>0.10606661008275038</v>
      </c>
      <c r="J112" s="3">
        <f t="shared" si="7"/>
        <v>0.22579443808493346</v>
      </c>
      <c r="L112" s="1">
        <v>42821</v>
      </c>
      <c r="M112" s="3">
        <f>SUM(Table1[[#This Row],[AAPL]:[NFLX]])/3</f>
        <v>600.99698703000001</v>
      </c>
      <c r="N112" s="3">
        <f>100*SUMPRODUCT(Table1[[#This Row],[AAPL]:[NFLX]], Table4[[AAPL]:[NFLX]])/SUMPRODUCT($B$2:$D$2,Table4[[AAPL]:[NFLX]])</f>
        <v>218.15439348837543</v>
      </c>
      <c r="U112" s="1">
        <v>42821</v>
      </c>
      <c r="V112" s="3">
        <f t="shared" si="8"/>
        <v>0.11260607280176839</v>
      </c>
      <c r="W112" s="3">
        <f t="shared" si="9"/>
        <v>0.10143099393486588</v>
      </c>
    </row>
    <row r="113" spans="1:23" x14ac:dyDescent="0.25">
      <c r="A113" s="4">
        <v>42828</v>
      </c>
      <c r="B113" s="3">
        <v>44.077048769999998</v>
      </c>
      <c r="C113" s="3">
        <v>1436.1034320000001</v>
      </c>
      <c r="D113" s="3">
        <v>127.3679009</v>
      </c>
      <c r="G113" s="1">
        <v>42828</v>
      </c>
      <c r="H113" s="3">
        <f t="shared" si="5"/>
        <v>3.1311033000182974E-2</v>
      </c>
      <c r="I113" s="3">
        <f t="shared" si="6"/>
        <v>-0.10443554894538556</v>
      </c>
      <c r="J113" s="3">
        <f t="shared" si="7"/>
        <v>-0.18707530826072069</v>
      </c>
      <c r="L113" s="1">
        <v>42828</v>
      </c>
      <c r="M113" s="3">
        <f>SUM(Table1[[#This Row],[AAPL]:[NFLX]])/3</f>
        <v>535.84946055666671</v>
      </c>
      <c r="N113" s="3">
        <f>100*SUMPRODUCT(Table1[[#This Row],[AAPL]:[NFLX]], Table4[[AAPL]:[NFLX]])/SUMPRODUCT($B$2:$D$2,Table4[[AAPL]:[NFLX]])</f>
        <v>196.74637808220947</v>
      </c>
      <c r="U113" s="1">
        <v>42828</v>
      </c>
      <c r="V113" s="3">
        <f t="shared" si="8"/>
        <v>-0.10839908997760304</v>
      </c>
      <c r="W113" s="3">
        <f t="shared" si="9"/>
        <v>-9.8132405512643073E-2</v>
      </c>
    </row>
    <row r="114" spans="1:23" x14ac:dyDescent="0.25">
      <c r="A114" s="4">
        <v>42835</v>
      </c>
      <c r="B114" s="3">
        <v>39.141376110000003</v>
      </c>
      <c r="C114" s="3">
        <v>1515.9704830000001</v>
      </c>
      <c r="D114" s="3">
        <v>154.35359779999999</v>
      </c>
      <c r="G114" s="1">
        <v>42835</v>
      </c>
      <c r="H114" s="3">
        <f t="shared" si="5"/>
        <v>-0.11197829250671935</v>
      </c>
      <c r="I114" s="3">
        <f t="shared" si="6"/>
        <v>5.5613717800794125E-2</v>
      </c>
      <c r="J114" s="3">
        <f t="shared" si="7"/>
        <v>0.2118720392604036</v>
      </c>
      <c r="L114" s="1">
        <v>42835</v>
      </c>
      <c r="M114" s="3">
        <f>SUM(Table1[[#This Row],[AAPL]:[NFLX]])/3</f>
        <v>569.82181896999998</v>
      </c>
      <c r="N114" s="3">
        <f>100*SUMPRODUCT(Table1[[#This Row],[AAPL]:[NFLX]], Table4[[AAPL]:[NFLX]])/SUMPRODUCT($B$2:$D$2,Table4[[AAPL]:[NFLX]])</f>
        <v>206.07775705143237</v>
      </c>
      <c r="U114" s="1">
        <v>42835</v>
      </c>
      <c r="V114" s="3">
        <f t="shared" si="8"/>
        <v>6.3399071780423394E-2</v>
      </c>
      <c r="W114" s="3">
        <f t="shared" si="9"/>
        <v>4.7428466334073133E-2</v>
      </c>
    </row>
    <row r="115" spans="1:23" x14ac:dyDescent="0.25">
      <c r="A115" s="4">
        <v>42842</v>
      </c>
      <c r="B115" s="3">
        <v>39.124251100000002</v>
      </c>
      <c r="C115" s="3">
        <v>1646.646131</v>
      </c>
      <c r="D115" s="3">
        <v>171.443994</v>
      </c>
      <c r="G115" s="1">
        <v>42842</v>
      </c>
      <c r="H115" s="3">
        <f t="shared" si="5"/>
        <v>-4.3751680962554905E-4</v>
      </c>
      <c r="I115" s="3">
        <f t="shared" si="6"/>
        <v>8.6199335320435722E-2</v>
      </c>
      <c r="J115" s="3">
        <f t="shared" si="7"/>
        <v>0.11072237021740491</v>
      </c>
      <c r="L115" s="1">
        <v>42842</v>
      </c>
      <c r="M115" s="3">
        <f>SUM(Table1[[#This Row],[AAPL]:[NFLX]])/3</f>
        <v>619.07145869999999</v>
      </c>
      <c r="N115" s="3">
        <f>100*SUMPRODUCT(Table1[[#This Row],[AAPL]:[NFLX]], Table4[[AAPL]:[NFLX]])/SUMPRODUCT($B$2:$D$2,Table4[[AAPL]:[NFLX]])</f>
        <v>222.88236235764964</v>
      </c>
      <c r="U115" s="1">
        <v>42842</v>
      </c>
      <c r="V115" s="3">
        <f t="shared" si="8"/>
        <v>8.6429894557254416E-2</v>
      </c>
      <c r="W115" s="3">
        <f t="shared" si="9"/>
        <v>8.1544973832489931E-2</v>
      </c>
    </row>
    <row r="116" spans="1:23" x14ac:dyDescent="0.25">
      <c r="A116" s="4">
        <v>42849</v>
      </c>
      <c r="B116" s="3">
        <v>42.735872620000002</v>
      </c>
      <c r="C116" s="3">
        <v>1973.5586430000001</v>
      </c>
      <c r="D116" s="3">
        <v>153.72199699999999</v>
      </c>
      <c r="G116" s="1">
        <v>42849</v>
      </c>
      <c r="H116" s="3">
        <f t="shared" si="5"/>
        <v>9.2311582163421904E-2</v>
      </c>
      <c r="I116" s="3">
        <f t="shared" si="6"/>
        <v>0.19853234149432444</v>
      </c>
      <c r="J116" s="3">
        <f t="shared" si="7"/>
        <v>-0.10336901623978741</v>
      </c>
      <c r="L116" s="1">
        <v>42849</v>
      </c>
      <c r="M116" s="3">
        <f>SUM(Table1[[#This Row],[AAPL]:[NFLX]])/3</f>
        <v>723.33883753999999</v>
      </c>
      <c r="N116" s="3">
        <f>100*SUMPRODUCT(Table1[[#This Row],[AAPL]:[NFLX]], Table4[[AAPL]:[NFLX]])/SUMPRODUCT($B$2:$D$2,Table4[[AAPL]:[NFLX]])</f>
        <v>263.63892054582732</v>
      </c>
      <c r="U116" s="1">
        <v>42849</v>
      </c>
      <c r="V116" s="3">
        <f t="shared" si="8"/>
        <v>0.16842543356618808</v>
      </c>
      <c r="W116" s="3">
        <f t="shared" si="9"/>
        <v>0.18286129847626706</v>
      </c>
    </row>
    <row r="117" spans="1:23" x14ac:dyDescent="0.25">
      <c r="A117" s="4">
        <v>42856</v>
      </c>
      <c r="B117" s="3">
        <v>41.336402219999997</v>
      </c>
      <c r="C117" s="3">
        <v>1379.0856799999999</v>
      </c>
      <c r="D117" s="3">
        <v>150.33600580000001</v>
      </c>
      <c r="G117" s="1">
        <v>42856</v>
      </c>
      <c r="H117" s="3">
        <f t="shared" si="5"/>
        <v>-3.2746971436475737E-2</v>
      </c>
      <c r="I117" s="3">
        <f t="shared" si="6"/>
        <v>-0.30121879839169297</v>
      </c>
      <c r="J117" s="3">
        <f t="shared" si="7"/>
        <v>-2.2026718791585687E-2</v>
      </c>
      <c r="L117" s="1">
        <v>42856</v>
      </c>
      <c r="M117" s="3">
        <f>SUM(Table1[[#This Row],[AAPL]:[NFLX]])/3</f>
        <v>523.58602933999998</v>
      </c>
      <c r="N117" s="3">
        <f>100*SUMPRODUCT(Table1[[#This Row],[AAPL]:[NFLX]], Table4[[AAPL]:[NFLX]])/SUMPRODUCT($B$2:$D$2,Table4[[AAPL]:[NFLX]])</f>
        <v>189.76081886544719</v>
      </c>
      <c r="U117" s="1">
        <v>42856</v>
      </c>
      <c r="V117" s="3">
        <f t="shared" si="8"/>
        <v>-0.27615385464347314</v>
      </c>
      <c r="W117" s="3">
        <f t="shared" si="9"/>
        <v>-0.28022456444376992</v>
      </c>
    </row>
    <row r="118" spans="1:23" x14ac:dyDescent="0.25">
      <c r="A118" s="4">
        <v>42863</v>
      </c>
      <c r="B118" s="3">
        <v>43.708002239999999</v>
      </c>
      <c r="C118" s="3">
        <v>1661.212759</v>
      </c>
      <c r="D118" s="3">
        <v>170.4585979</v>
      </c>
      <c r="G118" s="1">
        <v>42863</v>
      </c>
      <c r="H118" s="3">
        <f t="shared" si="5"/>
        <v>5.7373160038890356E-2</v>
      </c>
      <c r="I118" s="3">
        <f t="shared" si="6"/>
        <v>0.20457545393408777</v>
      </c>
      <c r="J118" s="3">
        <f t="shared" si="7"/>
        <v>0.13385078307035872</v>
      </c>
      <c r="L118" s="1">
        <v>42863</v>
      </c>
      <c r="M118" s="3">
        <f>SUM(Table1[[#This Row],[AAPL]:[NFLX]])/3</f>
        <v>625.12645304666671</v>
      </c>
      <c r="N118" s="3">
        <f>100*SUMPRODUCT(Table1[[#This Row],[AAPL]:[NFLX]], Table4[[AAPL]:[NFLX]])/SUMPRODUCT($B$2:$D$2,Table4[[AAPL]:[NFLX]])</f>
        <v>226.14419430649659</v>
      </c>
      <c r="U118" s="1">
        <v>42863</v>
      </c>
      <c r="V118" s="3">
        <f t="shared" si="8"/>
        <v>0.1939326452897574</v>
      </c>
      <c r="W118" s="3">
        <f t="shared" si="9"/>
        <v>0.19173281217155572</v>
      </c>
    </row>
    <row r="119" spans="1:23" x14ac:dyDescent="0.25">
      <c r="A119" s="4">
        <v>42870</v>
      </c>
      <c r="B119" s="3">
        <v>45.917998799999999</v>
      </c>
      <c r="C119" s="3">
        <v>1877.2551249999999</v>
      </c>
      <c r="D119" s="3">
        <v>164.87100419999999</v>
      </c>
      <c r="G119" s="1">
        <v>42870</v>
      </c>
      <c r="H119" s="3">
        <f t="shared" si="5"/>
        <v>5.0562744731844335E-2</v>
      </c>
      <c r="I119" s="3">
        <f t="shared" si="6"/>
        <v>0.13005099125897088</v>
      </c>
      <c r="J119" s="3">
        <f t="shared" si="7"/>
        <v>-3.2779770389041861E-2</v>
      </c>
      <c r="L119" s="1">
        <v>42870</v>
      </c>
      <c r="M119" s="3">
        <f>SUM(Table1[[#This Row],[AAPL]:[NFLX]])/3</f>
        <v>696.01470933333337</v>
      </c>
      <c r="N119" s="3">
        <f>100*SUMPRODUCT(Table1[[#This Row],[AAPL]:[NFLX]], Table4[[AAPL]:[NFLX]])/SUMPRODUCT($B$2:$D$2,Table4[[AAPL]:[NFLX]])</f>
        <v>253.27197193881474</v>
      </c>
      <c r="U119" s="1">
        <v>42870</v>
      </c>
      <c r="V119" s="3">
        <f t="shared" si="8"/>
        <v>0.11339826676855529</v>
      </c>
      <c r="W119" s="3">
        <f t="shared" si="9"/>
        <v>0.11995787782883109</v>
      </c>
    </row>
    <row r="120" spans="1:23" x14ac:dyDescent="0.25">
      <c r="A120" s="4">
        <v>42877</v>
      </c>
      <c r="B120" s="3">
        <v>48.003124999999997</v>
      </c>
      <c r="C120" s="3">
        <v>1944.7583970000001</v>
      </c>
      <c r="D120" s="3">
        <v>190.04309180000001</v>
      </c>
      <c r="G120" s="1">
        <v>42877</v>
      </c>
      <c r="H120" s="3">
        <f t="shared" si="5"/>
        <v>4.5409779487166971E-2</v>
      </c>
      <c r="I120" s="3">
        <f t="shared" si="6"/>
        <v>3.5958496584208369E-2</v>
      </c>
      <c r="J120" s="3">
        <f t="shared" si="7"/>
        <v>0.15267746880139418</v>
      </c>
      <c r="L120" s="1">
        <v>42877</v>
      </c>
      <c r="M120" s="3">
        <f>SUM(Table1[[#This Row],[AAPL]:[NFLX]])/3</f>
        <v>727.60153793333336</v>
      </c>
      <c r="N120" s="3">
        <f>100*SUMPRODUCT(Table1[[#This Row],[AAPL]:[NFLX]], Table4[[AAPL]:[NFLX]])/SUMPRODUCT($B$2:$D$2,Table4[[AAPL]:[NFLX]])</f>
        <v>263.31260691554388</v>
      </c>
      <c r="U120" s="1">
        <v>42877</v>
      </c>
      <c r="V120" s="3">
        <f t="shared" si="8"/>
        <v>4.5382415308801348E-2</v>
      </c>
      <c r="W120" s="3">
        <f t="shared" si="9"/>
        <v>3.9643687771163033E-2</v>
      </c>
    </row>
    <row r="121" spans="1:23" x14ac:dyDescent="0.25">
      <c r="A121" s="4">
        <v>42884</v>
      </c>
      <c r="B121" s="3">
        <v>48.96674874</v>
      </c>
      <c r="C121" s="3">
        <v>2075.6758730000001</v>
      </c>
      <c r="D121" s="3">
        <v>155.26919340000001</v>
      </c>
      <c r="G121" s="1">
        <v>42884</v>
      </c>
      <c r="H121" s="3">
        <f t="shared" si="5"/>
        <v>2.0074187670073622E-2</v>
      </c>
      <c r="I121" s="3">
        <f t="shared" si="6"/>
        <v>6.7318118385273171E-2</v>
      </c>
      <c r="J121" s="3">
        <f t="shared" si="7"/>
        <v>-0.18297901844596282</v>
      </c>
      <c r="L121" s="1">
        <v>42884</v>
      </c>
      <c r="M121" s="3">
        <f>SUM(Table1[[#This Row],[AAPL]:[NFLX]])/3</f>
        <v>759.97060504666672</v>
      </c>
      <c r="N121" s="3">
        <f>100*SUMPRODUCT(Table1[[#This Row],[AAPL]:[NFLX]], Table4[[AAPL]:[NFLX]])/SUMPRODUCT($B$2:$D$2,Table4[[AAPL]:[NFLX]])</f>
        <v>278.33835223410892</v>
      </c>
      <c r="U121" s="1">
        <v>42884</v>
      </c>
      <c r="V121" s="3">
        <f t="shared" si="8"/>
        <v>4.448735389602651E-2</v>
      </c>
      <c r="W121" s="3">
        <f t="shared" si="9"/>
        <v>5.7064283759814323E-2</v>
      </c>
    </row>
    <row r="122" spans="1:23" x14ac:dyDescent="0.25">
      <c r="A122" s="4">
        <v>42891</v>
      </c>
      <c r="B122" s="3">
        <v>42.831748849999997</v>
      </c>
      <c r="C122" s="3">
        <v>1956.6199959999999</v>
      </c>
      <c r="D122" s="3">
        <v>188.05569879999999</v>
      </c>
      <c r="G122" s="1">
        <v>42891</v>
      </c>
      <c r="H122" s="3">
        <f t="shared" si="5"/>
        <v>-0.12528910021319098</v>
      </c>
      <c r="I122" s="3">
        <f t="shared" si="6"/>
        <v>-5.7357643622810581E-2</v>
      </c>
      <c r="J122" s="3">
        <f t="shared" si="7"/>
        <v>0.21115911458067754</v>
      </c>
      <c r="L122" s="1">
        <v>42891</v>
      </c>
      <c r="M122" s="3">
        <f>SUM(Table1[[#This Row],[AAPL]:[NFLX]])/3</f>
        <v>729.16914788333327</v>
      </c>
      <c r="N122" s="3">
        <f>100*SUMPRODUCT(Table1[[#This Row],[AAPL]:[NFLX]], Table4[[AAPL]:[NFLX]])/SUMPRODUCT($B$2:$D$2,Table4[[AAPL]:[NFLX]])</f>
        <v>262.99319702128332</v>
      </c>
      <c r="U122" s="1">
        <v>42891</v>
      </c>
      <c r="V122" s="3">
        <f t="shared" si="8"/>
        <v>-4.0529800703860197E-2</v>
      </c>
      <c r="W122" s="3">
        <f t="shared" si="9"/>
        <v>-5.5131300051380894E-2</v>
      </c>
    </row>
    <row r="123" spans="1:23" x14ac:dyDescent="0.25">
      <c r="A123" s="4">
        <v>42898</v>
      </c>
      <c r="B123" s="3">
        <v>42.681001199999997</v>
      </c>
      <c r="C123" s="3">
        <v>1866.7719420000001</v>
      </c>
      <c r="D123" s="3">
        <v>175.23700579999999</v>
      </c>
      <c r="G123" s="1">
        <v>42898</v>
      </c>
      <c r="H123" s="3">
        <f t="shared" si="5"/>
        <v>-3.5195305829778083E-3</v>
      </c>
      <c r="I123" s="3">
        <f t="shared" si="6"/>
        <v>-4.5920032598910344E-2</v>
      </c>
      <c r="J123" s="3">
        <f t="shared" si="7"/>
        <v>-6.8164342169884817E-2</v>
      </c>
      <c r="L123" s="1">
        <v>42898</v>
      </c>
      <c r="M123" s="3">
        <f>SUM(Table1[[#This Row],[AAPL]:[NFLX]])/3</f>
        <v>694.89664966666669</v>
      </c>
      <c r="N123" s="3">
        <f>100*SUMPRODUCT(Table1[[#This Row],[AAPL]:[NFLX]], Table4[[AAPL]:[NFLX]])/SUMPRODUCT($B$2:$D$2,Table4[[AAPL]:[NFLX]])</f>
        <v>251.3416287134126</v>
      </c>
      <c r="U123" s="1">
        <v>42898</v>
      </c>
      <c r="V123" s="3">
        <f t="shared" si="8"/>
        <v>-4.7002123329208875E-2</v>
      </c>
      <c r="W123" s="3">
        <f t="shared" si="9"/>
        <v>-4.4303687090916609E-2</v>
      </c>
    </row>
    <row r="124" spans="1:23" x14ac:dyDescent="0.25">
      <c r="A124" s="4">
        <v>42905</v>
      </c>
      <c r="B124" s="3">
        <v>40.226999999999997</v>
      </c>
      <c r="C124" s="3">
        <v>1877.3952770000001</v>
      </c>
      <c r="D124" s="3">
        <v>142.2180036</v>
      </c>
      <c r="G124" s="1">
        <v>42905</v>
      </c>
      <c r="H124" s="3">
        <f t="shared" si="5"/>
        <v>-5.7496336332428878E-2</v>
      </c>
      <c r="I124" s="3">
        <f t="shared" si="6"/>
        <v>5.6907513772777698E-3</v>
      </c>
      <c r="J124" s="3">
        <f t="shared" si="7"/>
        <v>-0.18842482527740148</v>
      </c>
      <c r="L124" s="1">
        <v>42905</v>
      </c>
      <c r="M124" s="3">
        <f>SUM(Table1[[#This Row],[AAPL]:[NFLX]])/3</f>
        <v>686.61342686666683</v>
      </c>
      <c r="N124" s="3">
        <f>100*SUMPRODUCT(Table1[[#This Row],[AAPL]:[NFLX]], Table4[[AAPL]:[NFLX]])/SUMPRODUCT($B$2:$D$2,Table4[[AAPL]:[NFLX]])</f>
        <v>250.48775730962495</v>
      </c>
      <c r="U124" s="1">
        <v>42905</v>
      </c>
      <c r="V124" s="3">
        <f t="shared" si="8"/>
        <v>-1.1920078768509276E-2</v>
      </c>
      <c r="W124" s="3">
        <f t="shared" si="9"/>
        <v>-3.3972542000245431E-3</v>
      </c>
    </row>
    <row r="125" spans="1:23" x14ac:dyDescent="0.25">
      <c r="A125" s="4">
        <v>42912</v>
      </c>
      <c r="B125" s="3">
        <v>40.325601120000002</v>
      </c>
      <c r="C125" s="3">
        <v>1856.3335999999999</v>
      </c>
      <c r="D125" s="3">
        <v>137.45720370000001</v>
      </c>
      <c r="G125" s="1">
        <v>42912</v>
      </c>
      <c r="H125" s="3">
        <f t="shared" si="5"/>
        <v>2.4511179058842318E-3</v>
      </c>
      <c r="I125" s="3">
        <f t="shared" si="6"/>
        <v>-1.1218562898302286E-2</v>
      </c>
      <c r="J125" s="3">
        <f t="shared" si="7"/>
        <v>-3.3475367249494951E-2</v>
      </c>
      <c r="L125" s="1">
        <v>42912</v>
      </c>
      <c r="M125" s="3">
        <f>SUM(Table1[[#This Row],[AAPL]:[NFLX]])/3</f>
        <v>678.03880160666665</v>
      </c>
      <c r="N125" s="3">
        <f>100*SUMPRODUCT(Table1[[#This Row],[AAPL]:[NFLX]], Table4[[AAPL]:[NFLX]])/SUMPRODUCT($B$2:$D$2,Table4[[AAPL]:[NFLX]])</f>
        <v>247.72834044642914</v>
      </c>
      <c r="U125" s="1">
        <v>42912</v>
      </c>
      <c r="V125" s="3">
        <f t="shared" si="8"/>
        <v>-1.2488286602739679E-2</v>
      </c>
      <c r="W125" s="3">
        <f t="shared" si="9"/>
        <v>-1.1016174574092766E-2</v>
      </c>
    </row>
    <row r="126" spans="1:23" x14ac:dyDescent="0.25">
      <c r="A126" s="4">
        <v>42919</v>
      </c>
      <c r="B126" s="3">
        <v>41.451747699999999</v>
      </c>
      <c r="C126" s="3">
        <v>1588.135992</v>
      </c>
      <c r="D126" s="3">
        <v>178.71419169999999</v>
      </c>
      <c r="G126" s="1">
        <v>42919</v>
      </c>
      <c r="H126" s="3">
        <f t="shared" si="5"/>
        <v>2.7926343283732721E-2</v>
      </c>
      <c r="I126" s="3">
        <f t="shared" si="6"/>
        <v>-0.14447705304693076</v>
      </c>
      <c r="J126" s="3">
        <f t="shared" si="7"/>
        <v>0.30014424045787552</v>
      </c>
      <c r="L126" s="1">
        <v>42919</v>
      </c>
      <c r="M126" s="3">
        <f>SUM(Table1[[#This Row],[AAPL]:[NFLX]])/3</f>
        <v>602.76731046666657</v>
      </c>
      <c r="N126" s="3">
        <f>100*SUMPRODUCT(Table1[[#This Row],[AAPL]:[NFLX]], Table4[[AAPL]:[NFLX]])/SUMPRODUCT($B$2:$D$2,Table4[[AAPL]:[NFLX]])</f>
        <v>216.73378983795413</v>
      </c>
      <c r="U126" s="1">
        <v>42919</v>
      </c>
      <c r="V126" s="3">
        <f t="shared" si="8"/>
        <v>-0.11101354518596623</v>
      </c>
      <c r="W126" s="3">
        <f t="shared" si="9"/>
        <v>-0.12511507788176351</v>
      </c>
    </row>
    <row r="127" spans="1:23" x14ac:dyDescent="0.25">
      <c r="A127" s="4">
        <v>42926</v>
      </c>
      <c r="B127" s="3">
        <v>41.358597779999997</v>
      </c>
      <c r="C127" s="3">
        <v>1799.9520230000001</v>
      </c>
      <c r="D127" s="3">
        <v>174.00959460000001</v>
      </c>
      <c r="G127" s="1">
        <v>42926</v>
      </c>
      <c r="H127" s="3">
        <f t="shared" si="5"/>
        <v>-2.2471892059692791E-3</v>
      </c>
      <c r="I127" s="3">
        <f t="shared" si="6"/>
        <v>0.13337398816410684</v>
      </c>
      <c r="J127" s="3">
        <f t="shared" si="7"/>
        <v>-2.6324697861137867E-2</v>
      </c>
      <c r="L127" s="1">
        <v>42926</v>
      </c>
      <c r="M127" s="3">
        <f>SUM(Table1[[#This Row],[AAPL]:[NFLX]])/3</f>
        <v>671.77340512666672</v>
      </c>
      <c r="N127" s="3">
        <f>100*SUMPRODUCT(Table1[[#This Row],[AAPL]:[NFLX]], Table4[[AAPL]:[NFLX]])/SUMPRODUCT($B$2:$D$2,Table4[[AAPL]:[NFLX]])</f>
        <v>242.61980850045913</v>
      </c>
      <c r="U127" s="1">
        <v>42926</v>
      </c>
      <c r="V127" s="3">
        <f t="shared" si="8"/>
        <v>0.11448214503632448</v>
      </c>
      <c r="W127" s="3">
        <f t="shared" si="9"/>
        <v>0.11943693081664496</v>
      </c>
    </row>
    <row r="128" spans="1:23" x14ac:dyDescent="0.25">
      <c r="A128" s="4">
        <v>42933</v>
      </c>
      <c r="B128" s="3">
        <v>42.451276129999997</v>
      </c>
      <c r="C128" s="3">
        <v>1796.3585149999999</v>
      </c>
      <c r="D128" s="3">
        <v>199.8523926</v>
      </c>
      <c r="G128" s="1">
        <v>42933</v>
      </c>
      <c r="H128" s="3">
        <f t="shared" si="5"/>
        <v>2.6419617894502031E-2</v>
      </c>
      <c r="I128" s="3">
        <f t="shared" si="6"/>
        <v>-1.9964465463978404E-3</v>
      </c>
      <c r="J128" s="3">
        <f t="shared" si="7"/>
        <v>0.14851363833934239</v>
      </c>
      <c r="L128" s="1">
        <v>42933</v>
      </c>
      <c r="M128" s="3">
        <f>SUM(Table1[[#This Row],[AAPL]:[NFLX]])/3</f>
        <v>679.55406124333331</v>
      </c>
      <c r="N128" s="3">
        <f>100*SUMPRODUCT(Table1[[#This Row],[AAPL]:[NFLX]], Table4[[AAPL]:[NFLX]])/SUMPRODUCT($B$2:$D$2,Table4[[AAPL]:[NFLX]])</f>
        <v>243.597879467523</v>
      </c>
      <c r="U128" s="1">
        <v>42933</v>
      </c>
      <c r="V128" s="3">
        <f t="shared" si="8"/>
        <v>1.1582262794698615E-2</v>
      </c>
      <c r="W128" s="3">
        <f t="shared" si="9"/>
        <v>4.0312906563934603E-3</v>
      </c>
    </row>
    <row r="129" spans="1:23" x14ac:dyDescent="0.25">
      <c r="A129" s="4">
        <v>42940</v>
      </c>
      <c r="B129" s="3">
        <v>42.233750000000001</v>
      </c>
      <c r="C129" s="3">
        <v>1919.307223</v>
      </c>
      <c r="D129" s="3">
        <v>184.03999300000001</v>
      </c>
      <c r="G129" s="1">
        <v>42940</v>
      </c>
      <c r="H129" s="3">
        <f t="shared" si="5"/>
        <v>-5.1241364178042205E-3</v>
      </c>
      <c r="I129" s="3">
        <f t="shared" si="6"/>
        <v>6.8443301809383045E-2</v>
      </c>
      <c r="J129" s="3">
        <f t="shared" si="7"/>
        <v>-7.9120391776585572E-2</v>
      </c>
      <c r="L129" s="1">
        <v>42940</v>
      </c>
      <c r="M129" s="3">
        <f>SUM(Table1[[#This Row],[AAPL]:[NFLX]])/3</f>
        <v>715.19365533333337</v>
      </c>
      <c r="N129" s="3">
        <f>100*SUMPRODUCT(Table1[[#This Row],[AAPL]:[NFLX]], Table4[[AAPL]:[NFLX]])/SUMPRODUCT($B$2:$D$2,Table4[[AAPL]:[NFLX]])</f>
        <v>258.03218912291203</v>
      </c>
      <c r="U129" s="1">
        <v>42940</v>
      </c>
      <c r="V129" s="3">
        <f t="shared" si="8"/>
        <v>5.2445561174033373E-2</v>
      </c>
      <c r="W129" s="3">
        <f t="shared" si="9"/>
        <v>5.9254660537032475E-2</v>
      </c>
    </row>
    <row r="130" spans="1:23" x14ac:dyDescent="0.25">
      <c r="A130" s="4">
        <v>42947</v>
      </c>
      <c r="B130" s="3">
        <v>49.653824999999998</v>
      </c>
      <c r="C130" s="3">
        <v>1654.1965279999999</v>
      </c>
      <c r="D130" s="3">
        <v>167.65110369999999</v>
      </c>
      <c r="G130" s="1">
        <v>42947</v>
      </c>
      <c r="H130" s="3">
        <f t="shared" si="5"/>
        <v>0.17569065025009611</v>
      </c>
      <c r="I130" s="3">
        <f t="shared" si="6"/>
        <v>-0.13812832662902977</v>
      </c>
      <c r="J130" s="3">
        <f t="shared" si="7"/>
        <v>-8.905069508451903E-2</v>
      </c>
      <c r="L130" s="1">
        <v>42947</v>
      </c>
      <c r="M130" s="3">
        <f>SUM(Table1[[#This Row],[AAPL]:[NFLX]])/3</f>
        <v>623.83381889999998</v>
      </c>
      <c r="N130" s="3">
        <f>100*SUMPRODUCT(Table1[[#This Row],[AAPL]:[NFLX]], Table4[[AAPL]:[NFLX]])/SUMPRODUCT($B$2:$D$2,Table4[[AAPL]:[NFLX]])</f>
        <v>227.11843142385052</v>
      </c>
      <c r="U130" s="1">
        <v>42947</v>
      </c>
      <c r="V130" s="3">
        <f t="shared" si="8"/>
        <v>-0.12774139668612261</v>
      </c>
      <c r="W130" s="3">
        <f t="shared" si="9"/>
        <v>-0.11980581881718613</v>
      </c>
    </row>
    <row r="131" spans="1:23" x14ac:dyDescent="0.25">
      <c r="A131" s="4">
        <v>42954</v>
      </c>
      <c r="B131" s="3">
        <v>50.787298710000002</v>
      </c>
      <c r="C131" s="3">
        <v>1838.9873829999999</v>
      </c>
      <c r="D131" s="3">
        <v>183.39799360000001</v>
      </c>
      <c r="G131" s="1">
        <v>42954</v>
      </c>
      <c r="H131" s="3">
        <f t="shared" ref="H131:H194" si="10">(B131-B130)/B130</f>
        <v>2.2827520538448026E-2</v>
      </c>
      <c r="I131" s="3">
        <f t="shared" ref="I131:I194" si="11">(C131-C130)/C130</f>
        <v>0.11171033905108038</v>
      </c>
      <c r="J131" s="3">
        <f t="shared" ref="J131:J194" si="12">(D131-D130)/D130</f>
        <v>9.3926550750169702E-2</v>
      </c>
      <c r="L131" s="1">
        <v>42954</v>
      </c>
      <c r="M131" s="3">
        <f>SUM(Table1[[#This Row],[AAPL]:[NFLX]])/3</f>
        <v>691.05755843666657</v>
      </c>
      <c r="N131" s="3">
        <f>100*SUMPRODUCT(Table1[[#This Row],[AAPL]:[NFLX]], Table4[[AAPL]:[NFLX]])/SUMPRODUCT($B$2:$D$2,Table4[[AAPL]:[NFLX]])</f>
        <v>250.91667326771679</v>
      </c>
      <c r="U131" s="1">
        <v>42954</v>
      </c>
      <c r="V131" s="3">
        <f t="shared" ref="V131:V194" si="13">(M131-M130)/M130</f>
        <v>0.10775904976617257</v>
      </c>
      <c r="W131" s="3">
        <f t="shared" ref="W131:W194" si="14">(N131-N130)/N130</f>
        <v>0.10478340174626236</v>
      </c>
    </row>
    <row r="132" spans="1:23" x14ac:dyDescent="0.25">
      <c r="A132" s="4">
        <v>42961</v>
      </c>
      <c r="B132" s="3">
        <v>51.1875</v>
      </c>
      <c r="C132" s="3">
        <v>1749.7827789999999</v>
      </c>
      <c r="D132" s="3">
        <v>161.54379320000001</v>
      </c>
      <c r="G132" s="1">
        <v>42961</v>
      </c>
      <c r="H132" s="3">
        <f t="shared" si="10"/>
        <v>7.8799483367915125E-3</v>
      </c>
      <c r="I132" s="3">
        <f t="shared" si="11"/>
        <v>-4.8507458411420769E-2</v>
      </c>
      <c r="J132" s="3">
        <f t="shared" si="12"/>
        <v>-0.11916270167963275</v>
      </c>
      <c r="L132" s="1">
        <v>42961</v>
      </c>
      <c r="M132" s="3">
        <f>SUM(Table1[[#This Row],[AAPL]:[NFLX]])/3</f>
        <v>654.17135739999992</v>
      </c>
      <c r="N132" s="3">
        <f>100*SUMPRODUCT(Table1[[#This Row],[AAPL]:[NFLX]], Table4[[AAPL]:[NFLX]])/SUMPRODUCT($B$2:$D$2,Table4[[AAPL]:[NFLX]])</f>
        <v>239.15426459552046</v>
      </c>
      <c r="U132" s="1">
        <v>42961</v>
      </c>
      <c r="V132" s="3">
        <f t="shared" si="13"/>
        <v>-5.3376452636031996E-2</v>
      </c>
      <c r="W132" s="3">
        <f t="shared" si="14"/>
        <v>-4.6877748373645819E-2</v>
      </c>
    </row>
    <row r="133" spans="1:23" x14ac:dyDescent="0.25">
      <c r="A133" s="4">
        <v>42968</v>
      </c>
      <c r="B133" s="3">
        <v>49.956249999999997</v>
      </c>
      <c r="C133" s="3">
        <v>1821.137935</v>
      </c>
      <c r="D133" s="3">
        <v>194.1614965</v>
      </c>
      <c r="G133" s="1">
        <v>42968</v>
      </c>
      <c r="H133" s="3">
        <f t="shared" si="10"/>
        <v>-2.4053724053724111E-2</v>
      </c>
      <c r="I133" s="3">
        <f t="shared" si="11"/>
        <v>4.0779436657148678E-2</v>
      </c>
      <c r="J133" s="3">
        <f t="shared" si="12"/>
        <v>0.20191245144044312</v>
      </c>
      <c r="L133" s="1">
        <v>42968</v>
      </c>
      <c r="M133" s="3">
        <f>SUM(Table1[[#This Row],[AAPL]:[NFLX]])/3</f>
        <v>688.4185604999999</v>
      </c>
      <c r="N133" s="3">
        <f>100*SUMPRODUCT(Table1[[#This Row],[AAPL]:[NFLX]], Table4[[AAPL]:[NFLX]])/SUMPRODUCT($B$2:$D$2,Table4[[AAPL]:[NFLX]])</f>
        <v>248.88550978434424</v>
      </c>
      <c r="U133" s="1">
        <v>42968</v>
      </c>
      <c r="V133" s="3">
        <f t="shared" si="13"/>
        <v>5.2352036989383455E-2</v>
      </c>
      <c r="W133" s="3">
        <f t="shared" si="14"/>
        <v>4.0690243200480446E-2</v>
      </c>
    </row>
    <row r="134" spans="1:23" x14ac:dyDescent="0.25">
      <c r="A134" s="4">
        <v>42975</v>
      </c>
      <c r="B134" s="3">
        <v>45.934001119999998</v>
      </c>
      <c r="C134" s="3">
        <v>1806.6321</v>
      </c>
      <c r="D134" s="3">
        <v>193.96140560000001</v>
      </c>
      <c r="G134" s="1">
        <v>42975</v>
      </c>
      <c r="H134" s="3">
        <f t="shared" si="10"/>
        <v>-8.0515428600025016E-2</v>
      </c>
      <c r="I134" s="3">
        <f t="shared" si="11"/>
        <v>-7.9652588204418093E-3</v>
      </c>
      <c r="J134" s="3">
        <f t="shared" si="12"/>
        <v>-1.0305385135924319E-3</v>
      </c>
      <c r="L134" s="1">
        <v>42975</v>
      </c>
      <c r="M134" s="3">
        <f>SUM(Table1[[#This Row],[AAPL]:[NFLX]])/3</f>
        <v>682.1758355733333</v>
      </c>
      <c r="N134" s="3">
        <f>100*SUMPRODUCT(Table1[[#This Row],[AAPL]:[NFLX]], Table4[[AAPL]:[NFLX]])/SUMPRODUCT($B$2:$D$2,Table4[[AAPL]:[NFLX]])</f>
        <v>245.76703376509062</v>
      </c>
      <c r="U134" s="1">
        <v>42975</v>
      </c>
      <c r="V134" s="3">
        <f t="shared" si="13"/>
        <v>-9.0682112378441572E-3</v>
      </c>
      <c r="W134" s="3">
        <f t="shared" si="14"/>
        <v>-1.2529761262340003E-2</v>
      </c>
    </row>
    <row r="135" spans="1:23" x14ac:dyDescent="0.25">
      <c r="A135" s="4">
        <v>42982</v>
      </c>
      <c r="B135" s="3">
        <v>50.365026270000001</v>
      </c>
      <c r="C135" s="3">
        <v>1986.8563489999999</v>
      </c>
      <c r="D135" s="3">
        <v>141.13599840000001</v>
      </c>
      <c r="G135" s="1">
        <v>42982</v>
      </c>
      <c r="H135" s="3">
        <f t="shared" si="10"/>
        <v>9.6465037705385157E-2</v>
      </c>
      <c r="I135" s="3">
        <f t="shared" si="11"/>
        <v>9.9757028008081922E-2</v>
      </c>
      <c r="J135" s="3">
        <f t="shared" si="12"/>
        <v>-0.27235009478607325</v>
      </c>
      <c r="L135" s="1">
        <v>42982</v>
      </c>
      <c r="M135" s="3">
        <f>SUM(Table1[[#This Row],[AAPL]:[NFLX]])/3</f>
        <v>726.11912455666663</v>
      </c>
      <c r="N135" s="3">
        <f>100*SUMPRODUCT(Table1[[#This Row],[AAPL]:[NFLX]], Table4[[AAPL]:[NFLX]])/SUMPRODUCT($B$2:$D$2,Table4[[AAPL]:[NFLX]])</f>
        <v>267.26873974545208</v>
      </c>
      <c r="U135" s="1">
        <v>42982</v>
      </c>
      <c r="V135" s="3">
        <f t="shared" si="13"/>
        <v>6.4416367000747377E-2</v>
      </c>
      <c r="W135" s="3">
        <f t="shared" si="14"/>
        <v>8.7488161658464153E-2</v>
      </c>
    </row>
    <row r="136" spans="1:23" x14ac:dyDescent="0.25">
      <c r="A136" s="4">
        <v>42989</v>
      </c>
      <c r="B136" s="3">
        <v>44.366701110000001</v>
      </c>
      <c r="C136" s="3">
        <v>1791.0238099999999</v>
      </c>
      <c r="D136" s="3">
        <v>204.2320067</v>
      </c>
      <c r="G136" s="1">
        <v>42989</v>
      </c>
      <c r="H136" s="3">
        <f t="shared" si="10"/>
        <v>-0.11909703229069715</v>
      </c>
      <c r="I136" s="3">
        <f t="shared" si="11"/>
        <v>-9.8564015007206754E-2</v>
      </c>
      <c r="J136" s="3">
        <f t="shared" si="12"/>
        <v>0.44705822054821692</v>
      </c>
      <c r="L136" s="1">
        <v>42989</v>
      </c>
      <c r="M136" s="3">
        <f>SUM(Table1[[#This Row],[AAPL]:[NFLX]])/3</f>
        <v>679.87417260333325</v>
      </c>
      <c r="N136" s="3">
        <f>100*SUMPRODUCT(Table1[[#This Row],[AAPL]:[NFLX]], Table4[[AAPL]:[NFLX]])/SUMPRODUCT($B$2:$D$2,Table4[[AAPL]:[NFLX]])</f>
        <v>243.74986363560319</v>
      </c>
      <c r="U136" s="1">
        <v>42989</v>
      </c>
      <c r="V136" s="3">
        <f t="shared" si="13"/>
        <v>-6.3687830810913185E-2</v>
      </c>
      <c r="W136" s="3">
        <f t="shared" si="14"/>
        <v>-8.7997107825809967E-2</v>
      </c>
    </row>
    <row r="137" spans="1:23" x14ac:dyDescent="0.25">
      <c r="A137" s="4">
        <v>42996</v>
      </c>
      <c r="B137" s="3">
        <v>43.668374999999997</v>
      </c>
      <c r="C137" s="3">
        <v>1918.604832</v>
      </c>
      <c r="D137" s="3">
        <v>187.35000600000001</v>
      </c>
      <c r="G137" s="1">
        <v>42996</v>
      </c>
      <c r="H137" s="3">
        <f t="shared" si="10"/>
        <v>-1.5739870049581054E-2</v>
      </c>
      <c r="I137" s="3">
        <f t="shared" si="11"/>
        <v>7.123357114945339E-2</v>
      </c>
      <c r="J137" s="3">
        <f t="shared" si="12"/>
        <v>-8.2660896167946196E-2</v>
      </c>
      <c r="L137" s="1">
        <v>42996</v>
      </c>
      <c r="M137" s="3">
        <f>SUM(Table1[[#This Row],[AAPL]:[NFLX]])/3</f>
        <v>716.54107099999999</v>
      </c>
      <c r="N137" s="3">
        <f>100*SUMPRODUCT(Table1[[#This Row],[AAPL]:[NFLX]], Table4[[AAPL]:[NFLX]])/SUMPRODUCT($B$2:$D$2,Table4[[AAPL]:[NFLX]])</f>
        <v>258.55319144415677</v>
      </c>
      <c r="U137" s="1">
        <v>42996</v>
      </c>
      <c r="V137" s="3">
        <f t="shared" si="13"/>
        <v>5.3931888979197519E-2</v>
      </c>
      <c r="W137" s="3">
        <f t="shared" si="14"/>
        <v>6.0731635241790288E-2</v>
      </c>
    </row>
    <row r="138" spans="1:23" x14ac:dyDescent="0.25">
      <c r="A138" s="4">
        <v>43003</v>
      </c>
      <c r="B138" s="3">
        <v>48.933098729999998</v>
      </c>
      <c r="C138" s="3">
        <v>1764.4617459999999</v>
      </c>
      <c r="D138" s="3">
        <v>172.2825057</v>
      </c>
      <c r="G138" s="1">
        <v>43003</v>
      </c>
      <c r="H138" s="3">
        <f t="shared" si="10"/>
        <v>0.12056147566745959</v>
      </c>
      <c r="I138" s="3">
        <f t="shared" si="11"/>
        <v>-8.0341237251715644E-2</v>
      </c>
      <c r="J138" s="3">
        <f t="shared" si="12"/>
        <v>-8.0424338497218972E-2</v>
      </c>
      <c r="L138" s="1">
        <v>43003</v>
      </c>
      <c r="M138" s="3">
        <f>SUM(Table1[[#This Row],[AAPL]:[NFLX]])/3</f>
        <v>661.89245014333335</v>
      </c>
      <c r="N138" s="3">
        <f>100*SUMPRODUCT(Table1[[#This Row],[AAPL]:[NFLX]], Table4[[AAPL]:[NFLX]])/SUMPRODUCT($B$2:$D$2,Table4[[AAPL]:[NFLX]])</f>
        <v>240.66389211634157</v>
      </c>
      <c r="U138" s="1">
        <v>43003</v>
      </c>
      <c r="V138" s="3">
        <f t="shared" si="13"/>
        <v>-7.626725538621168E-2</v>
      </c>
      <c r="W138" s="3">
        <f t="shared" si="14"/>
        <v>-6.9190015516319744E-2</v>
      </c>
    </row>
    <row r="139" spans="1:23" x14ac:dyDescent="0.25">
      <c r="A139" s="4">
        <v>43010</v>
      </c>
      <c r="B139" s="3">
        <v>43.095751110000002</v>
      </c>
      <c r="C139" s="3">
        <v>1805.9835310000001</v>
      </c>
      <c r="D139" s="3">
        <v>235.6438048</v>
      </c>
      <c r="G139" s="1">
        <v>43010</v>
      </c>
      <c r="H139" s="3">
        <f t="shared" si="10"/>
        <v>-0.119292417024496</v>
      </c>
      <c r="I139" s="3">
        <f t="shared" si="11"/>
        <v>2.3532267046383525E-2</v>
      </c>
      <c r="J139" s="3">
        <f t="shared" si="12"/>
        <v>0.36777558372834834</v>
      </c>
      <c r="L139" s="1">
        <v>43010</v>
      </c>
      <c r="M139" s="3">
        <f>SUM(Table1[[#This Row],[AAPL]:[NFLX]])/3</f>
        <v>694.90769563666674</v>
      </c>
      <c r="N139" s="3">
        <f>100*SUMPRODUCT(Table1[[#This Row],[AAPL]:[NFLX]], Table4[[AAPL]:[NFLX]])/SUMPRODUCT($B$2:$D$2,Table4[[AAPL]:[NFLX]])</f>
        <v>246.46680837793471</v>
      </c>
      <c r="U139" s="1">
        <v>43010</v>
      </c>
      <c r="V139" s="3">
        <f t="shared" si="13"/>
        <v>4.9880075662116885E-2</v>
      </c>
      <c r="W139" s="3">
        <f t="shared" si="14"/>
        <v>2.4112118401159649E-2</v>
      </c>
    </row>
    <row r="140" spans="1:23" x14ac:dyDescent="0.25">
      <c r="A140" s="4">
        <v>43017</v>
      </c>
      <c r="B140" s="3">
        <v>49.05937625</v>
      </c>
      <c r="C140" s="3">
        <v>1768.383812</v>
      </c>
      <c r="D140" s="3">
        <v>179.54100450000001</v>
      </c>
      <c r="G140" s="1">
        <v>43017</v>
      </c>
      <c r="H140" s="3">
        <f t="shared" si="10"/>
        <v>0.13838081449788653</v>
      </c>
      <c r="I140" s="3">
        <f t="shared" si="11"/>
        <v>-2.0819524848701431E-2</v>
      </c>
      <c r="J140" s="3">
        <f t="shared" si="12"/>
        <v>-0.23808306926471756</v>
      </c>
      <c r="L140" s="1">
        <v>43017</v>
      </c>
      <c r="M140" s="3">
        <f>SUM(Table1[[#This Row],[AAPL]:[NFLX]])/3</f>
        <v>665.66139758333338</v>
      </c>
      <c r="N140" s="3">
        <f>100*SUMPRODUCT(Table1[[#This Row],[AAPL]:[NFLX]], Table4[[AAPL]:[NFLX]])/SUMPRODUCT($B$2:$D$2,Table4[[AAPL]:[NFLX]])</f>
        <v>241.48710741259973</v>
      </c>
      <c r="U140" s="1">
        <v>43017</v>
      </c>
      <c r="V140" s="3">
        <f t="shared" si="13"/>
        <v>-4.2086593999420642E-2</v>
      </c>
      <c r="W140" s="3">
        <f t="shared" si="14"/>
        <v>-2.0204347182112493E-2</v>
      </c>
    </row>
    <row r="141" spans="1:23" x14ac:dyDescent="0.25">
      <c r="A141" s="4">
        <v>43024</v>
      </c>
      <c r="B141" s="3">
        <v>47.265625</v>
      </c>
      <c r="C141" s="3">
        <v>1499.4291639999999</v>
      </c>
      <c r="D141" s="3">
        <v>165.0360034</v>
      </c>
      <c r="G141" s="1">
        <v>43024</v>
      </c>
      <c r="H141" s="3">
        <f t="shared" si="10"/>
        <v>-3.6562862945082791E-2</v>
      </c>
      <c r="I141" s="3">
        <f t="shared" si="11"/>
        <v>-0.15209065259188209</v>
      </c>
      <c r="J141" s="3">
        <f t="shared" si="12"/>
        <v>-8.0789350267893897E-2</v>
      </c>
      <c r="L141" s="1">
        <v>43024</v>
      </c>
      <c r="M141" s="3">
        <f>SUM(Table1[[#This Row],[AAPL]:[NFLX]])/3</f>
        <v>570.57693080000001</v>
      </c>
      <c r="N141" s="3">
        <f>100*SUMPRODUCT(Table1[[#This Row],[AAPL]:[NFLX]], Table4[[AAPL]:[NFLX]])/SUMPRODUCT($B$2:$D$2,Table4[[AAPL]:[NFLX]])</f>
        <v>207.14822651857142</v>
      </c>
      <c r="U141" s="1">
        <v>43024</v>
      </c>
      <c r="V141" s="3">
        <f t="shared" si="13"/>
        <v>-0.1428420922837573</v>
      </c>
      <c r="W141" s="3">
        <f t="shared" si="14"/>
        <v>-0.14219757428026014</v>
      </c>
    </row>
    <row r="142" spans="1:23" x14ac:dyDescent="0.25">
      <c r="A142" s="4">
        <v>43031</v>
      </c>
      <c r="B142" s="3">
        <v>45.654001119999997</v>
      </c>
      <c r="C142" s="3">
        <v>2156.1003839999998</v>
      </c>
      <c r="D142" s="3">
        <v>237.4525917</v>
      </c>
      <c r="G142" s="1">
        <v>43031</v>
      </c>
      <c r="H142" s="3">
        <f t="shared" si="10"/>
        <v>-3.4097166386776928E-2</v>
      </c>
      <c r="I142" s="3">
        <f t="shared" si="11"/>
        <v>0.43794747745749463</v>
      </c>
      <c r="J142" s="3">
        <f t="shared" si="12"/>
        <v>0.43879266831542774</v>
      </c>
      <c r="L142" s="1">
        <v>43031</v>
      </c>
      <c r="M142" s="3">
        <f>SUM(Table1[[#This Row],[AAPL]:[NFLX]])/3</f>
        <v>813.06899227333327</v>
      </c>
      <c r="N142" s="3">
        <f>100*SUMPRODUCT(Table1[[#This Row],[AAPL]:[NFLX]], Table4[[AAPL]:[NFLX]])/SUMPRODUCT($B$2:$D$2,Table4[[AAPL]:[NFLX]])</f>
        <v>290.53994298227752</v>
      </c>
      <c r="U142" s="1">
        <v>43031</v>
      </c>
      <c r="V142" s="3">
        <f t="shared" si="13"/>
        <v>0.42499450710938774</v>
      </c>
      <c r="W142" s="3">
        <f t="shared" si="14"/>
        <v>0.40257026509579991</v>
      </c>
    </row>
    <row r="143" spans="1:23" x14ac:dyDescent="0.25">
      <c r="A143" s="4">
        <v>43038</v>
      </c>
      <c r="B143" s="3">
        <v>48.3</v>
      </c>
      <c r="C143" s="3">
        <v>2048.9010760000001</v>
      </c>
      <c r="D143" s="3">
        <v>236.0117941</v>
      </c>
      <c r="G143" s="1">
        <v>43038</v>
      </c>
      <c r="H143" s="3">
        <f t="shared" si="10"/>
        <v>5.7957655738542654E-2</v>
      </c>
      <c r="I143" s="3">
        <f t="shared" si="11"/>
        <v>-4.9719070965111314E-2</v>
      </c>
      <c r="J143" s="3">
        <f t="shared" si="12"/>
        <v>-6.0677274132274559E-3</v>
      </c>
      <c r="L143" s="1">
        <v>43038</v>
      </c>
      <c r="M143" s="3">
        <f>SUM(Table1[[#This Row],[AAPL]:[NFLX]])/3</f>
        <v>777.73762336666675</v>
      </c>
      <c r="N143" s="3">
        <f>100*SUMPRODUCT(Table1[[#This Row],[AAPL]:[NFLX]], Table4[[AAPL]:[NFLX]])/SUMPRODUCT($B$2:$D$2,Table4[[AAPL]:[NFLX]])</f>
        <v>278.13636759507966</v>
      </c>
      <c r="U143" s="1">
        <v>43038</v>
      </c>
      <c r="V143" s="3">
        <f t="shared" si="13"/>
        <v>-4.3454330742438395E-2</v>
      </c>
      <c r="W143" s="3">
        <f t="shared" si="14"/>
        <v>-4.2691463555337934E-2</v>
      </c>
    </row>
    <row r="144" spans="1:23" x14ac:dyDescent="0.25">
      <c r="A144" s="4">
        <v>43045</v>
      </c>
      <c r="B144" s="3">
        <v>51.090975</v>
      </c>
      <c r="C144" s="3">
        <v>1906.3428590000001</v>
      </c>
      <c r="D144" s="3">
        <v>230.42400480000001</v>
      </c>
      <c r="G144" s="1">
        <v>43045</v>
      </c>
      <c r="H144" s="3">
        <f t="shared" si="10"/>
        <v>5.77841614906833E-2</v>
      </c>
      <c r="I144" s="3">
        <f t="shared" si="11"/>
        <v>-6.9577891617057269E-2</v>
      </c>
      <c r="J144" s="3">
        <f t="shared" si="12"/>
        <v>-2.3675890102476862E-2</v>
      </c>
      <c r="L144" s="1">
        <v>43045</v>
      </c>
      <c r="M144" s="3">
        <f>SUM(Table1[[#This Row],[AAPL]:[NFLX]])/3</f>
        <v>729.28594626666666</v>
      </c>
      <c r="N144" s="3">
        <f>100*SUMPRODUCT(Table1[[#This Row],[AAPL]:[NFLX]], Table4[[AAPL]:[NFLX]])/SUMPRODUCT($B$2:$D$2,Table4[[AAPL]:[NFLX]])</f>
        <v>261.25146199089414</v>
      </c>
      <c r="U144" s="1">
        <v>43045</v>
      </c>
      <c r="V144" s="3">
        <f t="shared" si="13"/>
        <v>-6.2298229691219925E-2</v>
      </c>
      <c r="W144" s="3">
        <f t="shared" si="14"/>
        <v>-6.0707291715145772E-2</v>
      </c>
    </row>
    <row r="145" spans="1:23" x14ac:dyDescent="0.25">
      <c r="A145" s="4">
        <v>43052</v>
      </c>
      <c r="B145" s="3">
        <v>50.19424764</v>
      </c>
      <c r="C145" s="3">
        <v>1853.229184</v>
      </c>
      <c r="D145" s="3">
        <v>156.49199759999999</v>
      </c>
      <c r="G145" s="1">
        <v>43052</v>
      </c>
      <c r="H145" s="3">
        <f t="shared" si="10"/>
        <v>-1.7551580489509153E-2</v>
      </c>
      <c r="I145" s="3">
        <f t="shared" si="11"/>
        <v>-2.7861554257801038E-2</v>
      </c>
      <c r="J145" s="3">
        <f t="shared" si="12"/>
        <v>-0.32085201914692185</v>
      </c>
      <c r="L145" s="1">
        <v>43052</v>
      </c>
      <c r="M145" s="3">
        <f>SUM(Table1[[#This Row],[AAPL]:[NFLX]])/3</f>
        <v>686.63847641333325</v>
      </c>
      <c r="N145" s="3">
        <f>100*SUMPRODUCT(Table1[[#This Row],[AAPL]:[NFLX]], Table4[[AAPL]:[NFLX]])/SUMPRODUCT($B$2:$D$2,Table4[[AAPL]:[NFLX]])</f>
        <v>251.37173420657902</v>
      </c>
      <c r="U145" s="1">
        <v>43052</v>
      </c>
      <c r="V145" s="3">
        <f t="shared" si="13"/>
        <v>-5.8478392558711352E-2</v>
      </c>
      <c r="W145" s="3">
        <f t="shared" si="14"/>
        <v>-3.7816928215542306E-2</v>
      </c>
    </row>
    <row r="146" spans="1:23" x14ac:dyDescent="0.25">
      <c r="A146" s="4">
        <v>43059</v>
      </c>
      <c r="B146" s="3">
        <v>53.365850000000002</v>
      </c>
      <c r="C146" s="3">
        <v>1839.4860000000001</v>
      </c>
      <c r="D146" s="3">
        <v>158.5575</v>
      </c>
      <c r="G146" s="1">
        <v>43059</v>
      </c>
      <c r="H146" s="3">
        <f t="shared" si="10"/>
        <v>6.3186570356570868E-2</v>
      </c>
      <c r="I146" s="3">
        <f t="shared" si="11"/>
        <v>-7.4158037865218124E-3</v>
      </c>
      <c r="J146" s="3">
        <f t="shared" si="12"/>
        <v>1.3198773302642117E-2</v>
      </c>
      <c r="L146" s="1">
        <v>43059</v>
      </c>
      <c r="M146" s="3">
        <f>SUM(Table1[[#This Row],[AAPL]:[NFLX]])/3</f>
        <v>683.8031166666666</v>
      </c>
      <c r="N146" s="3">
        <f>100*SUMPRODUCT(Table1[[#This Row],[AAPL]:[NFLX]], Table4[[AAPL]:[NFLX]])/SUMPRODUCT($B$2:$D$2,Table4[[AAPL]:[NFLX]])</f>
        <v>250.80506591912885</v>
      </c>
      <c r="U146" s="1">
        <v>43059</v>
      </c>
      <c r="V146" s="3">
        <f t="shared" si="13"/>
        <v>-4.1293342043358825E-3</v>
      </c>
      <c r="W146" s="3">
        <f t="shared" si="14"/>
        <v>-2.2543039265682848E-3</v>
      </c>
    </row>
    <row r="147" spans="1:23" x14ac:dyDescent="0.25">
      <c r="A147" s="4">
        <v>43066</v>
      </c>
      <c r="B147" s="3">
        <v>48.321626129999999</v>
      </c>
      <c r="C147" s="3">
        <v>2060.9627420000002</v>
      </c>
      <c r="D147" s="3">
        <v>149.4560056</v>
      </c>
      <c r="G147" s="1">
        <v>43066</v>
      </c>
      <c r="H147" s="3">
        <f t="shared" si="10"/>
        <v>-9.4521568943434858E-2</v>
      </c>
      <c r="I147" s="3">
        <f t="shared" si="11"/>
        <v>0.1204014284425106</v>
      </c>
      <c r="J147" s="3">
        <f t="shared" si="12"/>
        <v>-5.7401853586238477E-2</v>
      </c>
      <c r="L147" s="1">
        <v>43066</v>
      </c>
      <c r="M147" s="3">
        <f>SUM(Table1[[#This Row],[AAPL]:[NFLX]])/3</f>
        <v>752.91345791000003</v>
      </c>
      <c r="N147" s="3">
        <f>100*SUMPRODUCT(Table1[[#This Row],[AAPL]:[NFLX]], Table4[[AAPL]:[NFLX]])/SUMPRODUCT($B$2:$D$2,Table4[[AAPL]:[NFLX]])</f>
        <v>276.07378946617615</v>
      </c>
      <c r="U147" s="1">
        <v>43066</v>
      </c>
      <c r="V147" s="3">
        <f t="shared" si="13"/>
        <v>0.10106760200249663</v>
      </c>
      <c r="W147" s="3">
        <f t="shared" si="14"/>
        <v>0.10075045116989426</v>
      </c>
    </row>
    <row r="148" spans="1:23" x14ac:dyDescent="0.25">
      <c r="A148" s="4">
        <v>43073</v>
      </c>
      <c r="B148" s="3">
        <v>50.8109988</v>
      </c>
      <c r="C148" s="3">
        <v>1776.6980000000001</v>
      </c>
      <c r="D148" s="3">
        <v>201.73779250000001</v>
      </c>
      <c r="G148" s="1">
        <v>43073</v>
      </c>
      <c r="H148" s="3">
        <f t="shared" si="10"/>
        <v>5.1516740419762064E-2</v>
      </c>
      <c r="I148" s="3">
        <f t="shared" si="11"/>
        <v>-0.13792813242423965</v>
      </c>
      <c r="J148" s="3">
        <f t="shared" si="12"/>
        <v>0.34981389131946677</v>
      </c>
      <c r="L148" s="1">
        <v>43073</v>
      </c>
      <c r="M148" s="3">
        <f>SUM(Table1[[#This Row],[AAPL]:[NFLX]])/3</f>
        <v>676.41559710000013</v>
      </c>
      <c r="N148" s="3">
        <f>100*SUMPRODUCT(Table1[[#This Row],[AAPL]:[NFLX]], Table4[[AAPL]:[NFLX]])/SUMPRODUCT($B$2:$D$2,Table4[[AAPL]:[NFLX]])</f>
        <v>243.99979740947114</v>
      </c>
      <c r="U148" s="1">
        <v>43073</v>
      </c>
      <c r="V148" s="3">
        <f t="shared" si="13"/>
        <v>-0.10160246175217673</v>
      </c>
      <c r="W148" s="3">
        <f t="shared" si="14"/>
        <v>-0.11617905531243715</v>
      </c>
    </row>
    <row r="149" spans="1:23" x14ac:dyDescent="0.25">
      <c r="A149" s="4">
        <v>43080</v>
      </c>
      <c r="B149" s="3">
        <v>53.495775000000002</v>
      </c>
      <c r="C149" s="3">
        <v>2265.1279690000001</v>
      </c>
      <c r="D149" s="3">
        <v>163.50319569999999</v>
      </c>
      <c r="G149" s="1">
        <v>43080</v>
      </c>
      <c r="H149" s="3">
        <f t="shared" si="10"/>
        <v>5.2838485040762509E-2</v>
      </c>
      <c r="I149" s="3">
        <f t="shared" si="11"/>
        <v>0.27490883031331154</v>
      </c>
      <c r="J149" s="3">
        <f t="shared" si="12"/>
        <v>-0.18952619797304474</v>
      </c>
      <c r="L149" s="1">
        <v>43080</v>
      </c>
      <c r="M149" s="3">
        <f>SUM(Table1[[#This Row],[AAPL]:[NFLX]])/3</f>
        <v>827.37564656666666</v>
      </c>
      <c r="N149" s="3">
        <f>100*SUMPRODUCT(Table1[[#This Row],[AAPL]:[NFLX]], Table4[[AAPL]:[NFLX]])/SUMPRODUCT($B$2:$D$2,Table4[[AAPL]:[NFLX]])</f>
        <v>303.51863409957338</v>
      </c>
      <c r="U149" s="1">
        <v>43080</v>
      </c>
      <c r="V149" s="3">
        <f t="shared" si="13"/>
        <v>0.22317647628747517</v>
      </c>
      <c r="W149" s="3">
        <f t="shared" si="14"/>
        <v>0.24392986109828604</v>
      </c>
    </row>
    <row r="150" spans="1:23" x14ac:dyDescent="0.25">
      <c r="A150" s="4">
        <v>43087</v>
      </c>
      <c r="B150" s="3">
        <v>56.8782487</v>
      </c>
      <c r="C150" s="3">
        <v>2237.8767149999999</v>
      </c>
      <c r="D150" s="3">
        <v>153.8514016</v>
      </c>
      <c r="G150" s="1">
        <v>43087</v>
      </c>
      <c r="H150" s="3">
        <f t="shared" si="10"/>
        <v>6.3228800779126917E-2</v>
      </c>
      <c r="I150" s="3">
        <f t="shared" si="11"/>
        <v>-1.2030778999224058E-2</v>
      </c>
      <c r="J150" s="3">
        <f t="shared" si="12"/>
        <v>-5.9031226017804313E-2</v>
      </c>
      <c r="L150" s="1">
        <v>43087</v>
      </c>
      <c r="M150" s="3">
        <f>SUM(Table1[[#This Row],[AAPL]:[NFLX]])/3</f>
        <v>816.20212176666655</v>
      </c>
      <c r="N150" s="3">
        <f>100*SUMPRODUCT(Table1[[#This Row],[AAPL]:[NFLX]], Table4[[AAPL]:[NFLX]])/SUMPRODUCT($B$2:$D$2,Table4[[AAPL]:[NFLX]])</f>
        <v>300.8747289944007</v>
      </c>
      <c r="U150" s="1">
        <v>43087</v>
      </c>
      <c r="V150" s="3">
        <f t="shared" si="13"/>
        <v>-1.3504778447814503E-2</v>
      </c>
      <c r="W150" s="3">
        <f t="shared" si="14"/>
        <v>-8.7108493783788887E-3</v>
      </c>
    </row>
    <row r="151" spans="1:23" x14ac:dyDescent="0.25">
      <c r="A151" s="4">
        <v>43094</v>
      </c>
      <c r="B151" s="3">
        <v>51.192073790000002</v>
      </c>
      <c r="C151" s="3">
        <v>1889.7465259999999</v>
      </c>
      <c r="D151" s="3">
        <v>216.9148079</v>
      </c>
      <c r="G151" s="1">
        <v>43094</v>
      </c>
      <c r="H151" s="3">
        <f t="shared" si="10"/>
        <v>-9.9970991371258561E-2</v>
      </c>
      <c r="I151" s="3">
        <f t="shared" si="11"/>
        <v>-0.15556272008487296</v>
      </c>
      <c r="J151" s="3">
        <f t="shared" si="12"/>
        <v>0.40989815915983174</v>
      </c>
      <c r="L151" s="1">
        <v>43094</v>
      </c>
      <c r="M151" s="3">
        <f>SUM(Table1[[#This Row],[AAPL]:[NFLX]])/3</f>
        <v>719.28446923000001</v>
      </c>
      <c r="N151" s="3">
        <f>100*SUMPRODUCT(Table1[[#This Row],[AAPL]:[NFLX]], Table4[[AAPL]:[NFLX]])/SUMPRODUCT($B$2:$D$2,Table4[[AAPL]:[NFLX]])</f>
        <v>258.68383295453526</v>
      </c>
      <c r="U151" s="1">
        <v>43094</v>
      </c>
      <c r="V151" s="3">
        <f t="shared" si="13"/>
        <v>-0.11874222077111075</v>
      </c>
      <c r="W151" s="3">
        <f t="shared" si="14"/>
        <v>-0.14022745007823709</v>
      </c>
    </row>
    <row r="152" spans="1:23" x14ac:dyDescent="0.25">
      <c r="A152" s="4">
        <v>43101</v>
      </c>
      <c r="B152" s="3">
        <v>51.1875</v>
      </c>
      <c r="C152" s="3">
        <v>2358.4738609999999</v>
      </c>
      <c r="D152" s="3">
        <v>237.28870570000001</v>
      </c>
      <c r="G152" s="1">
        <v>43101</v>
      </c>
      <c r="H152" s="3">
        <f t="shared" si="10"/>
        <v>-8.934566743212261E-5</v>
      </c>
      <c r="I152" s="3">
        <f t="shared" si="11"/>
        <v>0.24803714601457616</v>
      </c>
      <c r="J152" s="3">
        <f t="shared" si="12"/>
        <v>9.3925804315732053E-2</v>
      </c>
      <c r="L152" s="1">
        <v>43101</v>
      </c>
      <c r="M152" s="3">
        <f>SUM(Table1[[#This Row],[AAPL]:[NFLX]])/3</f>
        <v>882.31668889999992</v>
      </c>
      <c r="N152" s="3">
        <f>100*SUMPRODUCT(Table1[[#This Row],[AAPL]:[NFLX]], Table4[[AAPL]:[NFLX]])/SUMPRODUCT($B$2:$D$2,Table4[[AAPL]:[NFLX]])</f>
        <v>317.29812722816507</v>
      </c>
      <c r="U152" s="1">
        <v>43101</v>
      </c>
      <c r="V152" s="3">
        <f t="shared" si="13"/>
        <v>0.2266588903893994</v>
      </c>
      <c r="W152" s="3">
        <f t="shared" si="14"/>
        <v>0.22658661580884923</v>
      </c>
    </row>
    <row r="153" spans="1:23" x14ac:dyDescent="0.25">
      <c r="A153" s="4">
        <v>43108</v>
      </c>
      <c r="B153" s="3">
        <v>55.783348740000001</v>
      </c>
      <c r="C153" s="3">
        <v>2365.0223110000002</v>
      </c>
      <c r="D153" s="3">
        <v>205.74389629999999</v>
      </c>
      <c r="G153" s="1">
        <v>43108</v>
      </c>
      <c r="H153" s="3">
        <f t="shared" si="10"/>
        <v>8.9784590769230788E-2</v>
      </c>
      <c r="I153" s="3">
        <f t="shared" si="11"/>
        <v>2.7765624662143456E-3</v>
      </c>
      <c r="J153" s="3">
        <f t="shared" si="12"/>
        <v>-0.13293852021714667</v>
      </c>
      <c r="L153" s="1">
        <v>43108</v>
      </c>
      <c r="M153" s="3">
        <f>SUM(Table1[[#This Row],[AAPL]:[NFLX]])/3</f>
        <v>875.51651867999999</v>
      </c>
      <c r="N153" s="3">
        <f>100*SUMPRODUCT(Table1[[#This Row],[AAPL]:[NFLX]], Table4[[AAPL]:[NFLX]])/SUMPRODUCT($B$2:$D$2,Table4[[AAPL]:[NFLX]])</f>
        <v>318.31990170829107</v>
      </c>
      <c r="U153" s="1">
        <v>43108</v>
      </c>
      <c r="V153" s="3">
        <f t="shared" si="13"/>
        <v>-7.7071762390415865E-3</v>
      </c>
      <c r="W153" s="3">
        <f t="shared" si="14"/>
        <v>3.2202348278950071E-3</v>
      </c>
    </row>
    <row r="154" spans="1:23" x14ac:dyDescent="0.25">
      <c r="A154" s="4">
        <v>43115</v>
      </c>
      <c r="B154" s="3">
        <v>53.091852379999999</v>
      </c>
      <c r="C154" s="3">
        <v>2079.7426989999999</v>
      </c>
      <c r="D154" s="3">
        <v>235.89220750000001</v>
      </c>
      <c r="G154" s="1">
        <v>43115</v>
      </c>
      <c r="H154" s="3">
        <f t="shared" si="10"/>
        <v>-4.8249099790418963E-2</v>
      </c>
      <c r="I154" s="3">
        <f t="shared" si="11"/>
        <v>-0.12062449080210823</v>
      </c>
      <c r="J154" s="3">
        <f t="shared" si="12"/>
        <v>0.14653319851608168</v>
      </c>
      <c r="L154" s="1">
        <v>43115</v>
      </c>
      <c r="M154" s="3">
        <f>SUM(Table1[[#This Row],[AAPL]:[NFLX]])/3</f>
        <v>789.57558629333334</v>
      </c>
      <c r="N154" s="3">
        <f>100*SUMPRODUCT(Table1[[#This Row],[AAPL]:[NFLX]], Table4[[AAPL]:[NFLX]])/SUMPRODUCT($B$2:$D$2,Table4[[AAPL]:[NFLX]])</f>
        <v>283.50835149471982</v>
      </c>
      <c r="U154" s="1">
        <v>43115</v>
      </c>
      <c r="V154" s="3">
        <f t="shared" si="13"/>
        <v>-9.8160263744924189E-2</v>
      </c>
      <c r="W154" s="3">
        <f t="shared" si="14"/>
        <v>-0.10936026942315602</v>
      </c>
    </row>
    <row r="155" spans="1:23" x14ac:dyDescent="0.25">
      <c r="A155" s="4">
        <v>43122</v>
      </c>
      <c r="B155" s="3">
        <v>48.451573869999997</v>
      </c>
      <c r="C155" s="3">
        <v>2208.9298520000002</v>
      </c>
      <c r="D155" s="3">
        <v>236.15600520000001</v>
      </c>
      <c r="G155" s="1">
        <v>43122</v>
      </c>
      <c r="H155" s="3">
        <f t="shared" si="10"/>
        <v>-8.7400953291055655E-2</v>
      </c>
      <c r="I155" s="3">
        <f t="shared" si="11"/>
        <v>6.2116892181959434E-2</v>
      </c>
      <c r="J155" s="3">
        <f t="shared" si="12"/>
        <v>1.118297644486615E-3</v>
      </c>
      <c r="L155" s="1">
        <v>43122</v>
      </c>
      <c r="M155" s="3">
        <f>SUM(Table1[[#This Row],[AAPL]:[NFLX]])/3</f>
        <v>831.17914369000016</v>
      </c>
      <c r="N155" s="3">
        <f>100*SUMPRODUCT(Table1[[#This Row],[AAPL]:[NFLX]], Table4[[AAPL]:[NFLX]])/SUMPRODUCT($B$2:$D$2,Table4[[AAPL]:[NFLX]])</f>
        <v>297.91839862296308</v>
      </c>
      <c r="U155" s="1">
        <v>43122</v>
      </c>
      <c r="V155" s="3">
        <f t="shared" si="13"/>
        <v>5.2691038222160501E-2</v>
      </c>
      <c r="W155" s="3">
        <f t="shared" si="14"/>
        <v>5.0827593093008556E-2</v>
      </c>
    </row>
    <row r="156" spans="1:23" x14ac:dyDescent="0.25">
      <c r="A156" s="4">
        <v>43129</v>
      </c>
      <c r="B156" s="3">
        <v>48.952500000000001</v>
      </c>
      <c r="C156" s="3">
        <v>2063.4177789999999</v>
      </c>
      <c r="D156" s="3">
        <v>270.10429290000002</v>
      </c>
      <c r="G156" s="1">
        <v>43129</v>
      </c>
      <c r="H156" s="3">
        <f t="shared" si="10"/>
        <v>1.033869676440303E-2</v>
      </c>
      <c r="I156" s="3">
        <f t="shared" si="11"/>
        <v>-6.5874465351740977E-2</v>
      </c>
      <c r="J156" s="3">
        <f t="shared" si="12"/>
        <v>0.14375364992835679</v>
      </c>
      <c r="L156" s="1">
        <v>43129</v>
      </c>
      <c r="M156" s="3">
        <f>SUM(Table1[[#This Row],[AAPL]:[NFLX]])/3</f>
        <v>794.15819063333322</v>
      </c>
      <c r="N156" s="3">
        <f>100*SUMPRODUCT(Table1[[#This Row],[AAPL]:[NFLX]], Table4[[AAPL]:[NFLX]])/SUMPRODUCT($B$2:$D$2,Table4[[AAPL]:[NFLX]])</f>
        <v>281.54111174076229</v>
      </c>
      <c r="U156" s="1">
        <v>43129</v>
      </c>
      <c r="V156" s="3">
        <f t="shared" si="13"/>
        <v>-4.4540281523803994E-2</v>
      </c>
      <c r="W156" s="3">
        <f t="shared" si="14"/>
        <v>-5.4972391627706799E-2</v>
      </c>
    </row>
    <row r="157" spans="1:23" x14ac:dyDescent="0.25">
      <c r="A157" s="4">
        <v>43136</v>
      </c>
      <c r="B157" s="3">
        <v>43.012751100000003</v>
      </c>
      <c r="C157" s="3">
        <v>2250.5279599999999</v>
      </c>
      <c r="D157" s="3">
        <v>241.98590100000001</v>
      </c>
      <c r="G157" s="1">
        <v>43136</v>
      </c>
      <c r="H157" s="3">
        <f t="shared" si="10"/>
        <v>-0.12133698789643017</v>
      </c>
      <c r="I157" s="3">
        <f t="shared" si="11"/>
        <v>9.0679736747581854E-2</v>
      </c>
      <c r="J157" s="3">
        <f t="shared" si="12"/>
        <v>-0.1041019807501179</v>
      </c>
      <c r="L157" s="1">
        <v>43136</v>
      </c>
      <c r="M157" s="3">
        <f>SUM(Table1[[#This Row],[AAPL]:[NFLX]])/3</f>
        <v>845.17553736666662</v>
      </c>
      <c r="N157" s="3">
        <f>100*SUMPRODUCT(Table1[[#This Row],[AAPL]:[NFLX]], Table4[[AAPL]:[NFLX]])/SUMPRODUCT($B$2:$D$2,Table4[[AAPL]:[NFLX]])</f>
        <v>301.49781345962612</v>
      </c>
      <c r="U157" s="1">
        <v>43136</v>
      </c>
      <c r="V157" s="3">
        <f t="shared" si="13"/>
        <v>6.4240786451686127E-2</v>
      </c>
      <c r="W157" s="3">
        <f t="shared" si="14"/>
        <v>7.0883792407694893E-2</v>
      </c>
    </row>
    <row r="158" spans="1:23" x14ac:dyDescent="0.25">
      <c r="A158" s="4">
        <v>43143</v>
      </c>
      <c r="B158" s="3">
        <v>55.608672419999998</v>
      </c>
      <c r="C158" s="3">
        <v>2774.5309750000001</v>
      </c>
      <c r="D158" s="3">
        <v>242.3123904</v>
      </c>
      <c r="G158" s="1">
        <v>43143</v>
      </c>
      <c r="H158" s="3">
        <f t="shared" si="10"/>
        <v>0.29284156437043141</v>
      </c>
      <c r="I158" s="3">
        <f t="shared" si="11"/>
        <v>0.23283559427539849</v>
      </c>
      <c r="J158" s="3">
        <f t="shared" si="12"/>
        <v>1.349208357390977E-3</v>
      </c>
      <c r="L158" s="1">
        <v>43143</v>
      </c>
      <c r="M158" s="3">
        <f>SUM(Table1[[#This Row],[AAPL]:[NFLX]])/3</f>
        <v>1024.1506792733333</v>
      </c>
      <c r="N158" s="3">
        <f>100*SUMPRODUCT(Table1[[#This Row],[AAPL]:[NFLX]], Table4[[AAPL]:[NFLX]])/SUMPRODUCT($B$2:$D$2,Table4[[AAPL]:[NFLX]])</f>
        <v>370.2439882666813</v>
      </c>
      <c r="U158" s="1">
        <v>43143</v>
      </c>
      <c r="V158" s="3">
        <f t="shared" si="13"/>
        <v>0.21176091118811094</v>
      </c>
      <c r="W158" s="3">
        <f t="shared" si="14"/>
        <v>0.2280155004051499</v>
      </c>
    </row>
    <row r="159" spans="1:23" x14ac:dyDescent="0.25">
      <c r="A159" s="4">
        <v>43150</v>
      </c>
      <c r="B159" s="3">
        <v>48.701250000000002</v>
      </c>
      <c r="C159" s="3">
        <v>2830.65</v>
      </c>
      <c r="D159" s="3">
        <v>294.50789279999998</v>
      </c>
      <c r="G159" s="1">
        <v>43150</v>
      </c>
      <c r="H159" s="3">
        <f t="shared" si="10"/>
        <v>-0.1242148413080205</v>
      </c>
      <c r="I159" s="3">
        <f t="shared" si="11"/>
        <v>2.0226490713443904E-2</v>
      </c>
      <c r="J159" s="3">
        <f t="shared" si="12"/>
        <v>0.21540583341131522</v>
      </c>
      <c r="L159" s="1">
        <v>43150</v>
      </c>
      <c r="M159" s="3">
        <f>SUM(Table1[[#This Row],[AAPL]:[NFLX]])/3</f>
        <v>1057.9530476</v>
      </c>
      <c r="N159" s="3">
        <f>100*SUMPRODUCT(Table1[[#This Row],[AAPL]:[NFLX]], Table4[[AAPL]:[NFLX]])/SUMPRODUCT($B$2:$D$2,Table4[[AAPL]:[NFLX]])</f>
        <v>377.03572537573069</v>
      </c>
      <c r="U159" s="1">
        <v>43150</v>
      </c>
      <c r="V159" s="3">
        <f t="shared" si="13"/>
        <v>3.3005268668718328E-2</v>
      </c>
      <c r="W159" s="3">
        <f t="shared" si="14"/>
        <v>1.8343949731217255E-2</v>
      </c>
    </row>
    <row r="160" spans="1:23" x14ac:dyDescent="0.25">
      <c r="A160" s="4">
        <v>43157</v>
      </c>
      <c r="B160" s="3">
        <v>55.506152520000001</v>
      </c>
      <c r="C160" s="3">
        <v>2562.72705</v>
      </c>
      <c r="D160" s="3">
        <v>292.01848840000002</v>
      </c>
      <c r="G160" s="1">
        <v>43157</v>
      </c>
      <c r="H160" s="3">
        <f t="shared" si="10"/>
        <v>0.13972747147147144</v>
      </c>
      <c r="I160" s="3">
        <f t="shared" si="11"/>
        <v>-9.4650680939006984E-2</v>
      </c>
      <c r="J160" s="3">
        <f t="shared" si="12"/>
        <v>-8.4527595384022783E-3</v>
      </c>
      <c r="L160" s="1">
        <v>43157</v>
      </c>
      <c r="M160" s="3">
        <f>SUM(Table1[[#This Row],[AAPL]:[NFLX]])/3</f>
        <v>970.08389697333325</v>
      </c>
      <c r="N160" s="3">
        <f>100*SUMPRODUCT(Table1[[#This Row],[AAPL]:[NFLX]], Table4[[AAPL]:[NFLX]])/SUMPRODUCT($B$2:$D$2,Table4[[AAPL]:[NFLX]])</f>
        <v>346.14421081442509</v>
      </c>
      <c r="U160" s="1">
        <v>43157</v>
      </c>
      <c r="V160" s="3">
        <f t="shared" si="13"/>
        <v>-8.3055813134619433E-2</v>
      </c>
      <c r="W160" s="3">
        <f t="shared" si="14"/>
        <v>-8.1932592808071456E-2</v>
      </c>
    </row>
    <row r="161" spans="1:23" x14ac:dyDescent="0.25">
      <c r="A161" s="4">
        <v>43164</v>
      </c>
      <c r="B161" s="3">
        <v>52.194198839999999</v>
      </c>
      <c r="C161" s="3">
        <v>3302.4063550000001</v>
      </c>
      <c r="D161" s="3">
        <v>344.69760209999998</v>
      </c>
      <c r="G161" s="1">
        <v>43164</v>
      </c>
      <c r="H161" s="3">
        <f t="shared" si="10"/>
        <v>-5.9668226487264407E-2</v>
      </c>
      <c r="I161" s="3">
        <f t="shared" si="11"/>
        <v>0.28862976453149786</v>
      </c>
      <c r="J161" s="3">
        <f t="shared" si="12"/>
        <v>0.18039650156616574</v>
      </c>
      <c r="L161" s="1">
        <v>43164</v>
      </c>
      <c r="M161" s="3">
        <f>SUM(Table1[[#This Row],[AAPL]:[NFLX]])/3</f>
        <v>1233.0993853133334</v>
      </c>
      <c r="N161" s="3">
        <f>100*SUMPRODUCT(Table1[[#This Row],[AAPL]:[NFLX]], Table4[[AAPL]:[NFLX]])/SUMPRODUCT($B$2:$D$2,Table4[[AAPL]:[NFLX]])</f>
        <v>438.39817937576669</v>
      </c>
      <c r="U161" s="1">
        <v>43164</v>
      </c>
      <c r="V161" s="3">
        <f t="shared" si="13"/>
        <v>0.27112653777741269</v>
      </c>
      <c r="W161" s="3">
        <f t="shared" si="14"/>
        <v>0.26651888339915297</v>
      </c>
    </row>
    <row r="162" spans="1:23" x14ac:dyDescent="0.25">
      <c r="A162" s="4">
        <v>43171</v>
      </c>
      <c r="B162" s="3">
        <v>48.955501099999999</v>
      </c>
      <c r="C162" s="3">
        <v>2895.977668</v>
      </c>
      <c r="D162" s="3">
        <v>308.8965116</v>
      </c>
      <c r="G162" s="1">
        <v>43171</v>
      </c>
      <c r="H162" s="3">
        <f t="shared" si="10"/>
        <v>-6.2050913932564525E-2</v>
      </c>
      <c r="I162" s="3">
        <f t="shared" si="11"/>
        <v>-0.12307046538492991</v>
      </c>
      <c r="J162" s="3">
        <f t="shared" si="12"/>
        <v>-0.10386231375527166</v>
      </c>
      <c r="L162" s="1">
        <v>43171</v>
      </c>
      <c r="M162" s="3">
        <f>SUM(Table1[[#This Row],[AAPL]:[NFLX]])/3</f>
        <v>1084.6098935666666</v>
      </c>
      <c r="N162" s="3">
        <f>100*SUMPRODUCT(Table1[[#This Row],[AAPL]:[NFLX]], Table4[[AAPL]:[NFLX]])/SUMPRODUCT($B$2:$D$2,Table4[[AAPL]:[NFLX]])</f>
        <v>385.76326666245484</v>
      </c>
      <c r="U162" s="1">
        <v>43171</v>
      </c>
      <c r="V162" s="3">
        <f t="shared" si="13"/>
        <v>-0.12041972732711666</v>
      </c>
      <c r="W162" s="3">
        <f t="shared" si="14"/>
        <v>-0.12006188709145298</v>
      </c>
    </row>
    <row r="163" spans="1:23" x14ac:dyDescent="0.25">
      <c r="A163" s="4">
        <v>43178</v>
      </c>
      <c r="B163" s="3">
        <v>49.482001199999999</v>
      </c>
      <c r="C163" s="3">
        <v>2773.3665729999998</v>
      </c>
      <c r="D163" s="3">
        <v>294.92120199999999</v>
      </c>
      <c r="G163" s="1">
        <v>43178</v>
      </c>
      <c r="H163" s="3">
        <f t="shared" si="10"/>
        <v>1.0754666751843335E-2</v>
      </c>
      <c r="I163" s="3">
        <f t="shared" si="11"/>
        <v>-4.2338411775349437E-2</v>
      </c>
      <c r="J163" s="3">
        <f t="shared" si="12"/>
        <v>-4.5242691565572223E-2</v>
      </c>
      <c r="L163" s="1">
        <v>43178</v>
      </c>
      <c r="M163" s="3">
        <f>SUM(Table1[[#This Row],[AAPL]:[NFLX]])/3</f>
        <v>1039.2565920666666</v>
      </c>
      <c r="N163" s="3">
        <f>100*SUMPRODUCT(Table1[[#This Row],[AAPL]:[NFLX]], Table4[[AAPL]:[NFLX]])/SUMPRODUCT($B$2:$D$2,Table4[[AAPL]:[NFLX]])</f>
        <v>370.24818903813855</v>
      </c>
      <c r="U163" s="1">
        <v>43178</v>
      </c>
      <c r="V163" s="3">
        <f t="shared" si="13"/>
        <v>-4.1815312370845854E-2</v>
      </c>
      <c r="W163" s="3">
        <f t="shared" si="14"/>
        <v>-4.0219167984939519E-2</v>
      </c>
    </row>
    <row r="164" spans="1:23" x14ac:dyDescent="0.25">
      <c r="A164" s="4">
        <v>43185</v>
      </c>
      <c r="B164" s="3">
        <v>53.270150000000001</v>
      </c>
      <c r="C164" s="3">
        <v>2428.4917289999999</v>
      </c>
      <c r="D164" s="3">
        <v>268.7685055</v>
      </c>
      <c r="G164" s="1">
        <v>43185</v>
      </c>
      <c r="H164" s="3">
        <f t="shared" si="10"/>
        <v>7.6556095310066033E-2</v>
      </c>
      <c r="I164" s="3">
        <f t="shared" si="11"/>
        <v>-0.12435241967560845</v>
      </c>
      <c r="J164" s="3">
        <f t="shared" si="12"/>
        <v>-8.8676895125362976E-2</v>
      </c>
      <c r="L164" s="1">
        <v>43185</v>
      </c>
      <c r="M164" s="3">
        <f>SUM(Table1[[#This Row],[AAPL]:[NFLX]])/3</f>
        <v>916.84346149999999</v>
      </c>
      <c r="N164" s="3">
        <f>100*SUMPRODUCT(Table1[[#This Row],[AAPL]:[NFLX]], Table4[[AAPL]:[NFLX]])/SUMPRODUCT($B$2:$D$2,Table4[[AAPL]:[NFLX]])</f>
        <v>327.90709294955178</v>
      </c>
      <c r="U164" s="1">
        <v>43185</v>
      </c>
      <c r="V164" s="3">
        <f t="shared" si="13"/>
        <v>-0.11778913071240255</v>
      </c>
      <c r="W164" s="3">
        <f t="shared" si="14"/>
        <v>-0.11435868517975463</v>
      </c>
    </row>
    <row r="165" spans="1:23" x14ac:dyDescent="0.25">
      <c r="A165" s="4">
        <v>43192</v>
      </c>
      <c r="B165" s="3">
        <v>49.25115117</v>
      </c>
      <c r="C165" s="3">
        <v>2591.8061750000002</v>
      </c>
      <c r="D165" s="3">
        <v>311.95800650000001</v>
      </c>
      <c r="G165" s="1">
        <v>43192</v>
      </c>
      <c r="H165" s="3">
        <f t="shared" si="10"/>
        <v>-7.5445607530671505E-2</v>
      </c>
      <c r="I165" s="3">
        <f t="shared" si="11"/>
        <v>6.7249331776497195E-2</v>
      </c>
      <c r="J165" s="3">
        <f t="shared" si="12"/>
        <v>0.16069405498108114</v>
      </c>
      <c r="L165" s="1">
        <v>43192</v>
      </c>
      <c r="M165" s="3">
        <f>SUM(Table1[[#This Row],[AAPL]:[NFLX]])/3</f>
        <v>984.33844422333334</v>
      </c>
      <c r="N165" s="3">
        <f>100*SUMPRODUCT(Table1[[#This Row],[AAPL]:[NFLX]], Table4[[AAPL]:[NFLX]])/SUMPRODUCT($B$2:$D$2,Table4[[AAPL]:[NFLX]])</f>
        <v>348.49190986322924</v>
      </c>
      <c r="U165" s="1">
        <v>43192</v>
      </c>
      <c r="V165" s="3">
        <f t="shared" si="13"/>
        <v>7.3616692006406761E-2</v>
      </c>
      <c r="W165" s="3">
        <f t="shared" si="14"/>
        <v>6.2776369759236686E-2</v>
      </c>
    </row>
    <row r="166" spans="1:23" x14ac:dyDescent="0.25">
      <c r="A166" s="4">
        <v>43199</v>
      </c>
      <c r="B166" s="3">
        <v>55.476773729999998</v>
      </c>
      <c r="C166" s="3">
        <v>2575.4220700000001</v>
      </c>
      <c r="D166" s="3">
        <v>308.53349409999998</v>
      </c>
      <c r="G166" s="1">
        <v>43199</v>
      </c>
      <c r="H166" s="3">
        <f t="shared" si="10"/>
        <v>0.12640562529210822</v>
      </c>
      <c r="I166" s="3">
        <f t="shared" si="11"/>
        <v>-6.3215008738066953E-3</v>
      </c>
      <c r="J166" s="3">
        <f t="shared" si="12"/>
        <v>-1.0977478790883432E-2</v>
      </c>
      <c r="L166" s="1">
        <v>43199</v>
      </c>
      <c r="M166" s="3">
        <f>SUM(Table1[[#This Row],[AAPL]:[NFLX]])/3</f>
        <v>979.81077927666672</v>
      </c>
      <c r="N166" s="3">
        <f>100*SUMPRODUCT(Table1[[#This Row],[AAPL]:[NFLX]], Table4[[AAPL]:[NFLX]])/SUMPRODUCT($B$2:$D$2,Table4[[AAPL]:[NFLX]])</f>
        <v>348.37801736305136</v>
      </c>
      <c r="U166" s="1">
        <v>43199</v>
      </c>
      <c r="V166" s="3">
        <f t="shared" si="13"/>
        <v>-4.5997034589450123E-3</v>
      </c>
      <c r="W166" s="3">
        <f t="shared" si="14"/>
        <v>-3.2681533474502114E-4</v>
      </c>
    </row>
    <row r="167" spans="1:23" x14ac:dyDescent="0.25">
      <c r="A167" s="4">
        <v>43206</v>
      </c>
      <c r="B167" s="3">
        <v>46.401600000000002</v>
      </c>
      <c r="C167" s="3">
        <v>2716.488198</v>
      </c>
      <c r="D167" s="3">
        <v>380.21318719999999</v>
      </c>
      <c r="G167" s="1">
        <v>43206</v>
      </c>
      <c r="H167" s="3">
        <f t="shared" si="10"/>
        <v>-0.16358510273448804</v>
      </c>
      <c r="I167" s="3">
        <f t="shared" si="11"/>
        <v>5.4773984289107194E-2</v>
      </c>
      <c r="J167" s="3">
        <f t="shared" si="12"/>
        <v>0.23232386262986288</v>
      </c>
      <c r="L167" s="1">
        <v>43206</v>
      </c>
      <c r="M167" s="3">
        <f>SUM(Table1[[#This Row],[AAPL]:[NFLX]])/3</f>
        <v>1047.7009950666668</v>
      </c>
      <c r="N167" s="3">
        <f>100*SUMPRODUCT(Table1[[#This Row],[AAPL]:[NFLX]], Table4[[AAPL]:[NFLX]])/SUMPRODUCT($B$2:$D$2,Table4[[AAPL]:[NFLX]])</f>
        <v>365.72895667064529</v>
      </c>
      <c r="U167" s="1">
        <v>43206</v>
      </c>
      <c r="V167" s="3">
        <f t="shared" si="13"/>
        <v>6.928910890337335E-2</v>
      </c>
      <c r="W167" s="3">
        <f t="shared" si="14"/>
        <v>4.9804920066217007E-2</v>
      </c>
    </row>
    <row r="168" spans="1:23" x14ac:dyDescent="0.25">
      <c r="A168" s="4">
        <v>43213</v>
      </c>
      <c r="B168" s="3">
        <v>45.855402259999998</v>
      </c>
      <c r="C168" s="3">
        <v>2694.8416229999998</v>
      </c>
      <c r="D168" s="3">
        <v>255.6432082</v>
      </c>
      <c r="G168" s="1">
        <v>43213</v>
      </c>
      <c r="H168" s="3">
        <f t="shared" si="10"/>
        <v>-1.1771097117340862E-2</v>
      </c>
      <c r="I168" s="3">
        <f t="shared" si="11"/>
        <v>-7.9685879054940817E-3</v>
      </c>
      <c r="J168" s="3">
        <f t="shared" si="12"/>
        <v>-0.32763192649200146</v>
      </c>
      <c r="L168" s="1">
        <v>43213</v>
      </c>
      <c r="M168" s="3">
        <f>SUM(Table1[[#This Row],[AAPL]:[NFLX]])/3</f>
        <v>998.78007781999997</v>
      </c>
      <c r="N168" s="3">
        <f>100*SUMPRODUCT(Table1[[#This Row],[AAPL]:[NFLX]], Table4[[AAPL]:[NFLX]])/SUMPRODUCT($B$2:$D$2,Table4[[AAPL]:[NFLX]])</f>
        <v>357.76264495018245</v>
      </c>
      <c r="U168" s="1">
        <v>43213</v>
      </c>
      <c r="V168" s="3">
        <f t="shared" si="13"/>
        <v>-4.6693586697943247E-2</v>
      </c>
      <c r="W168" s="3">
        <f t="shared" si="14"/>
        <v>-2.17820098057941E-2</v>
      </c>
    </row>
    <row r="169" spans="1:23" x14ac:dyDescent="0.25">
      <c r="A169" s="4">
        <v>43220</v>
      </c>
      <c r="B169" s="3">
        <v>52.851125000000003</v>
      </c>
      <c r="C169" s="3">
        <v>2690.3025320000002</v>
      </c>
      <c r="D169" s="3">
        <v>278.4782965</v>
      </c>
      <c r="G169" s="1">
        <v>43220</v>
      </c>
      <c r="H169" s="3">
        <f t="shared" si="10"/>
        <v>0.15256049222585111</v>
      </c>
      <c r="I169" s="3">
        <f t="shared" si="11"/>
        <v>-1.6843628068007037E-3</v>
      </c>
      <c r="J169" s="3">
        <f t="shared" si="12"/>
        <v>8.9324056214062156E-2</v>
      </c>
      <c r="L169" s="1">
        <v>43220</v>
      </c>
      <c r="M169" s="3">
        <f>SUM(Table1[[#This Row],[AAPL]:[NFLX]])/3</f>
        <v>1007.2106511666667</v>
      </c>
      <c r="N169" s="3">
        <f>100*SUMPRODUCT(Table1[[#This Row],[AAPL]:[NFLX]], Table4[[AAPL]:[NFLX]])/SUMPRODUCT($B$2:$D$2,Table4[[AAPL]:[NFLX]])</f>
        <v>360.44097570661972</v>
      </c>
      <c r="U169" s="1">
        <v>43220</v>
      </c>
      <c r="V169" s="3">
        <f t="shared" si="13"/>
        <v>8.44087055187147E-3</v>
      </c>
      <c r="W169" s="3">
        <f t="shared" si="14"/>
        <v>7.4863342896244163E-3</v>
      </c>
    </row>
    <row r="170" spans="1:23" x14ac:dyDescent="0.25">
      <c r="A170" s="4">
        <v>43227</v>
      </c>
      <c r="B170" s="3">
        <v>53.276673870000003</v>
      </c>
      <c r="C170" s="3">
        <v>2609.5375349999999</v>
      </c>
      <c r="D170" s="3">
        <v>319.93079119999999</v>
      </c>
      <c r="G170" s="1">
        <v>43227</v>
      </c>
      <c r="H170" s="3">
        <f t="shared" si="10"/>
        <v>8.0518412805782296E-3</v>
      </c>
      <c r="I170" s="3">
        <f t="shared" si="11"/>
        <v>-3.0020786152982818E-2</v>
      </c>
      <c r="J170" s="3">
        <f t="shared" si="12"/>
        <v>0.14885359189921643</v>
      </c>
      <c r="L170" s="1">
        <v>43227</v>
      </c>
      <c r="M170" s="3">
        <f>SUM(Table1[[#This Row],[AAPL]:[NFLX]])/3</f>
        <v>994.24833335666665</v>
      </c>
      <c r="N170" s="3">
        <f>100*SUMPRODUCT(Table1[[#This Row],[AAPL]:[NFLX]], Table4[[AAPL]:[NFLX]])/SUMPRODUCT($B$2:$D$2,Table4[[AAPL]:[NFLX]])</f>
        <v>352.32843554962199</v>
      </c>
      <c r="U170" s="1">
        <v>43227</v>
      </c>
      <c r="V170" s="3">
        <f t="shared" si="13"/>
        <v>-1.2869520189233125E-2</v>
      </c>
      <c r="W170" s="3">
        <f t="shared" si="14"/>
        <v>-2.2507263889999359E-2</v>
      </c>
    </row>
    <row r="171" spans="1:23" x14ac:dyDescent="0.25">
      <c r="A171" s="4">
        <v>43234</v>
      </c>
      <c r="B171" s="3">
        <v>58.22187375</v>
      </c>
      <c r="C171" s="3">
        <v>2908.8060030000001</v>
      </c>
      <c r="D171" s="3">
        <v>340.38899270000002</v>
      </c>
      <c r="G171" s="1">
        <v>43234</v>
      </c>
      <c r="H171" s="3">
        <f t="shared" si="10"/>
        <v>9.2821107640216824E-2</v>
      </c>
      <c r="I171" s="3">
        <f t="shared" si="11"/>
        <v>0.11468256884068932</v>
      </c>
      <c r="J171" s="3">
        <f t="shared" si="12"/>
        <v>6.3945709705730977E-2</v>
      </c>
      <c r="L171" s="1">
        <v>43234</v>
      </c>
      <c r="M171" s="3">
        <f>SUM(Table1[[#This Row],[AAPL]:[NFLX]])/3</f>
        <v>1102.4722898166667</v>
      </c>
      <c r="N171" s="3">
        <f>100*SUMPRODUCT(Table1[[#This Row],[AAPL]:[NFLX]], Table4[[AAPL]:[NFLX]])/SUMPRODUCT($B$2:$D$2,Table4[[AAPL]:[NFLX]])</f>
        <v>391.68454374279054</v>
      </c>
      <c r="U171" s="1">
        <v>43234</v>
      </c>
      <c r="V171" s="3">
        <f t="shared" si="13"/>
        <v>0.1088500255209147</v>
      </c>
      <c r="W171" s="3">
        <f t="shared" si="14"/>
        <v>0.11170290053873791</v>
      </c>
    </row>
    <row r="172" spans="1:23" x14ac:dyDescent="0.25">
      <c r="A172" s="4">
        <v>43241</v>
      </c>
      <c r="B172" s="3">
        <v>56.102550000000001</v>
      </c>
      <c r="C172" s="3">
        <v>2689.5945999999999</v>
      </c>
      <c r="D172" s="3">
        <v>372.36740950000001</v>
      </c>
      <c r="G172" s="1">
        <v>43241</v>
      </c>
      <c r="H172" s="3">
        <f t="shared" si="10"/>
        <v>-3.6400816626070878E-2</v>
      </c>
      <c r="I172" s="3">
        <f t="shared" si="11"/>
        <v>-7.5361300400891756E-2</v>
      </c>
      <c r="J172" s="3">
        <f t="shared" si="12"/>
        <v>9.3946683017990515E-2</v>
      </c>
      <c r="L172" s="1">
        <v>43241</v>
      </c>
      <c r="M172" s="3">
        <f>SUM(Table1[[#This Row],[AAPL]:[NFLX]])/3</f>
        <v>1039.3548531666668</v>
      </c>
      <c r="N172" s="3">
        <f>100*SUMPRODUCT(Table1[[#This Row],[AAPL]:[NFLX]], Table4[[AAPL]:[NFLX]])/SUMPRODUCT($B$2:$D$2,Table4[[AAPL]:[NFLX]])</f>
        <v>365.28030671912342</v>
      </c>
      <c r="U172" s="1">
        <v>43241</v>
      </c>
      <c r="V172" s="3">
        <f t="shared" si="13"/>
        <v>-5.7250814585549287E-2</v>
      </c>
      <c r="W172" s="3">
        <f t="shared" si="14"/>
        <v>-6.7411996325813989E-2</v>
      </c>
    </row>
    <row r="173" spans="1:23" x14ac:dyDescent="0.25">
      <c r="A173" s="4">
        <v>43248</v>
      </c>
      <c r="B173" s="3">
        <v>52.316001100000001</v>
      </c>
      <c r="C173" s="3">
        <v>3070.3364889999998</v>
      </c>
      <c r="D173" s="3">
        <v>302.3411941</v>
      </c>
      <c r="G173" s="1">
        <v>43248</v>
      </c>
      <c r="H173" s="3">
        <f t="shared" si="10"/>
        <v>-6.7493347450338706E-2</v>
      </c>
      <c r="I173" s="3">
        <f t="shared" si="11"/>
        <v>0.14156106983558039</v>
      </c>
      <c r="J173" s="3">
        <f t="shared" si="12"/>
        <v>-0.1880567783685162</v>
      </c>
      <c r="L173" s="1">
        <v>43248</v>
      </c>
      <c r="M173" s="3">
        <f>SUM(Table1[[#This Row],[AAPL]:[NFLX]])/3</f>
        <v>1141.6645613999999</v>
      </c>
      <c r="N173" s="3">
        <f>100*SUMPRODUCT(Table1[[#This Row],[AAPL]:[NFLX]], Table4[[AAPL]:[NFLX]])/SUMPRODUCT($B$2:$D$2,Table4[[AAPL]:[NFLX]])</f>
        <v>408.0912567776171</v>
      </c>
      <c r="U173" s="1">
        <v>43248</v>
      </c>
      <c r="V173" s="3">
        <f t="shared" si="13"/>
        <v>9.84357824679606E-2</v>
      </c>
      <c r="W173" s="3">
        <f t="shared" si="14"/>
        <v>0.11720026859102618</v>
      </c>
    </row>
    <row r="174" spans="1:23" x14ac:dyDescent="0.25">
      <c r="A174" s="4">
        <v>43255</v>
      </c>
      <c r="B174" s="3">
        <v>61.343998720000002</v>
      </c>
      <c r="C174" s="3">
        <v>2730.5897690000002</v>
      </c>
      <c r="D174" s="3">
        <v>400.23270780000001</v>
      </c>
      <c r="G174" s="1">
        <v>43255</v>
      </c>
      <c r="H174" s="3">
        <f t="shared" si="10"/>
        <v>0.17256666087194497</v>
      </c>
      <c r="I174" s="3">
        <f t="shared" si="11"/>
        <v>-0.11065455568703944</v>
      </c>
      <c r="J174" s="3">
        <f t="shared" si="12"/>
        <v>0.32377828628811395</v>
      </c>
      <c r="L174" s="1">
        <v>43255</v>
      </c>
      <c r="M174" s="3">
        <f>SUM(Table1[[#This Row],[AAPL]:[NFLX]])/3</f>
        <v>1064.0554918400001</v>
      </c>
      <c r="N174" s="3">
        <f>100*SUMPRODUCT(Table1[[#This Row],[AAPL]:[NFLX]], Table4[[AAPL]:[NFLX]])/SUMPRODUCT($B$2:$D$2,Table4[[AAPL]:[NFLX]])</f>
        <v>373.20154825855781</v>
      </c>
      <c r="U174" s="1">
        <v>43255</v>
      </c>
      <c r="V174" s="3">
        <f t="shared" si="13"/>
        <v>-6.7978872414879404E-2</v>
      </c>
      <c r="W174" s="3">
        <f t="shared" si="14"/>
        <v>-8.549486895298003E-2</v>
      </c>
    </row>
    <row r="175" spans="1:23" x14ac:dyDescent="0.25">
      <c r="A175" s="4">
        <v>43262</v>
      </c>
      <c r="B175" s="3">
        <v>58.540398760000002</v>
      </c>
      <c r="C175" s="3">
        <v>3313.7096110000002</v>
      </c>
      <c r="D175" s="3">
        <v>372.3810105</v>
      </c>
      <c r="G175" s="1">
        <v>43262</v>
      </c>
      <c r="H175" s="3">
        <f t="shared" si="10"/>
        <v>-4.5702921532663976E-2</v>
      </c>
      <c r="I175" s="3">
        <f t="shared" si="11"/>
        <v>0.21355087777009832</v>
      </c>
      <c r="J175" s="3">
        <f t="shared" si="12"/>
        <v>-6.9588758632684669E-2</v>
      </c>
      <c r="L175" s="1">
        <v>43262</v>
      </c>
      <c r="M175" s="3">
        <f>SUM(Table1[[#This Row],[AAPL]:[NFLX]])/3</f>
        <v>1248.2103400866665</v>
      </c>
      <c r="N175" s="3">
        <f>100*SUMPRODUCT(Table1[[#This Row],[AAPL]:[NFLX]], Table4[[AAPL]:[NFLX]])/SUMPRODUCT($B$2:$D$2,Table4[[AAPL]:[NFLX]])</f>
        <v>443.01505679633857</v>
      </c>
      <c r="U175" s="1">
        <v>43262</v>
      </c>
      <c r="V175" s="3">
        <f t="shared" si="13"/>
        <v>0.17306883866387437</v>
      </c>
      <c r="W175" s="3">
        <f t="shared" si="14"/>
        <v>0.18706650297552693</v>
      </c>
    </row>
    <row r="176" spans="1:23" x14ac:dyDescent="0.25">
      <c r="A176" s="4">
        <v>43269</v>
      </c>
      <c r="B176" s="3">
        <v>56.400599999999997</v>
      </c>
      <c r="C176" s="3">
        <v>3480.4082509999998</v>
      </c>
      <c r="D176" s="3">
        <v>357.64829650000001</v>
      </c>
      <c r="G176" s="1">
        <v>43269</v>
      </c>
      <c r="H176" s="3">
        <f t="shared" si="10"/>
        <v>-3.6552514252125412E-2</v>
      </c>
      <c r="I176" s="3">
        <f t="shared" si="11"/>
        <v>5.0305747808026505E-2</v>
      </c>
      <c r="J176" s="3">
        <f t="shared" si="12"/>
        <v>-3.9563548045100941E-2</v>
      </c>
      <c r="L176" s="1">
        <v>43269</v>
      </c>
      <c r="M176" s="3">
        <f>SUM(Table1[[#This Row],[AAPL]:[NFLX]])/3</f>
        <v>1298.1523824999999</v>
      </c>
      <c r="N176" s="3">
        <f>100*SUMPRODUCT(Table1[[#This Row],[AAPL]:[NFLX]], Table4[[AAPL]:[NFLX]])/SUMPRODUCT($B$2:$D$2,Table4[[AAPL]:[NFLX]])</f>
        <v>462.25478190368523</v>
      </c>
      <c r="U176" s="1">
        <v>43269</v>
      </c>
      <c r="V176" s="3">
        <f t="shared" si="13"/>
        <v>4.0010918680473198E-2</v>
      </c>
      <c r="W176" s="3">
        <f t="shared" si="14"/>
        <v>4.342905463863609E-2</v>
      </c>
    </row>
    <row r="177" spans="1:23" x14ac:dyDescent="0.25">
      <c r="A177" s="4">
        <v>43276</v>
      </c>
      <c r="B177" s="3">
        <v>59.235199999999999</v>
      </c>
      <c r="C177" s="3">
        <v>3024.2842470000001</v>
      </c>
      <c r="D177" s="3">
        <v>317.0582943</v>
      </c>
      <c r="G177" s="1">
        <v>43276</v>
      </c>
      <c r="H177" s="3">
        <f t="shared" si="10"/>
        <v>5.0258330585135652E-2</v>
      </c>
      <c r="I177" s="3">
        <f t="shared" si="11"/>
        <v>-0.13105474160077199</v>
      </c>
      <c r="J177" s="3">
        <f t="shared" si="12"/>
        <v>-0.11349138971783139</v>
      </c>
      <c r="L177" s="1">
        <v>43276</v>
      </c>
      <c r="M177" s="3">
        <f>SUM(Table1[[#This Row],[AAPL]:[NFLX]])/3</f>
        <v>1133.5259137666667</v>
      </c>
      <c r="N177" s="3">
        <f>100*SUMPRODUCT(Table1[[#This Row],[AAPL]:[NFLX]], Table4[[AAPL]:[NFLX]])/SUMPRODUCT($B$2:$D$2,Table4[[AAPL]:[NFLX]])</f>
        <v>405.29366768572402</v>
      </c>
      <c r="U177" s="1">
        <v>43276</v>
      </c>
      <c r="V177" s="3">
        <f t="shared" si="13"/>
        <v>-0.12681598166179328</v>
      </c>
      <c r="W177" s="3">
        <f t="shared" si="14"/>
        <v>-0.12322449966527237</v>
      </c>
    </row>
    <row r="178" spans="1:23" x14ac:dyDescent="0.25">
      <c r="A178" s="4">
        <v>43283</v>
      </c>
      <c r="B178" s="3">
        <v>58.740625000000001</v>
      </c>
      <c r="C178" s="3">
        <v>2659.0032799999999</v>
      </c>
      <c r="D178" s="3">
        <v>412.33249999999998</v>
      </c>
      <c r="G178" s="1">
        <v>43283</v>
      </c>
      <c r="H178" s="3">
        <f t="shared" si="10"/>
        <v>-8.3493429582410048E-3</v>
      </c>
      <c r="I178" s="3">
        <f t="shared" si="11"/>
        <v>-0.12078261736222314</v>
      </c>
      <c r="J178" s="3">
        <f t="shared" si="12"/>
        <v>0.30049428579165854</v>
      </c>
      <c r="L178" s="1">
        <v>43283</v>
      </c>
      <c r="M178" s="3">
        <f>SUM(Table1[[#This Row],[AAPL]:[NFLX]])/3</f>
        <v>1043.3588016666665</v>
      </c>
      <c r="N178" s="3">
        <f>100*SUMPRODUCT(Table1[[#This Row],[AAPL]:[NFLX]], Table4[[AAPL]:[NFLX]])/SUMPRODUCT($B$2:$D$2,Table4[[AAPL]:[NFLX]])</f>
        <v>364.0186980804005</v>
      </c>
      <c r="U178" s="1">
        <v>43283</v>
      </c>
      <c r="V178" s="3">
        <f t="shared" si="13"/>
        <v>-7.9545699842342402E-2</v>
      </c>
      <c r="W178" s="3">
        <f t="shared" si="14"/>
        <v>-0.10183966071073501</v>
      </c>
    </row>
    <row r="179" spans="1:23" x14ac:dyDescent="0.25">
      <c r="A179" s="4">
        <v>43290</v>
      </c>
      <c r="B179" s="3">
        <v>61.2256</v>
      </c>
      <c r="C179" s="3">
        <v>3684.0770189999998</v>
      </c>
      <c r="D179" s="3">
        <v>372.05198869999998</v>
      </c>
      <c r="G179" s="1">
        <v>43290</v>
      </c>
      <c r="H179" s="3">
        <f t="shared" si="10"/>
        <v>4.2304197478320982E-2</v>
      </c>
      <c r="I179" s="3">
        <f t="shared" si="11"/>
        <v>0.38551052069405495</v>
      </c>
      <c r="J179" s="3">
        <f t="shared" si="12"/>
        <v>-9.7689392177429626E-2</v>
      </c>
      <c r="L179" s="1">
        <v>43290</v>
      </c>
      <c r="M179" s="3">
        <f>SUM(Table1[[#This Row],[AAPL]:[NFLX]])/3</f>
        <v>1372.4515359</v>
      </c>
      <c r="N179" s="3">
        <f>100*SUMPRODUCT(Table1[[#This Row],[AAPL]:[NFLX]], Table4[[AAPL]:[NFLX]])/SUMPRODUCT($B$2:$D$2,Table4[[AAPL]:[NFLX]])</f>
        <v>489.53830830069938</v>
      </c>
      <c r="U179" s="1">
        <v>43290</v>
      </c>
      <c r="V179" s="3">
        <f t="shared" si="13"/>
        <v>0.31541664641889161</v>
      </c>
      <c r="W179" s="3">
        <f t="shared" si="14"/>
        <v>0.34481638136229881</v>
      </c>
    </row>
    <row r="180" spans="1:23" x14ac:dyDescent="0.25">
      <c r="A180" s="4">
        <v>43297</v>
      </c>
      <c r="B180" s="3">
        <v>60.782201270000002</v>
      </c>
      <c r="C180" s="3">
        <v>2992.2421789999999</v>
      </c>
      <c r="D180" s="3">
        <v>314.11348959999998</v>
      </c>
      <c r="G180" s="1">
        <v>43297</v>
      </c>
      <c r="H180" s="3">
        <f t="shared" si="10"/>
        <v>-7.2420479341974335E-3</v>
      </c>
      <c r="I180" s="3">
        <f t="shared" si="11"/>
        <v>-0.1877905473832332</v>
      </c>
      <c r="J180" s="3">
        <f t="shared" si="12"/>
        <v>-0.15572688995009801</v>
      </c>
      <c r="L180" s="1">
        <v>43297</v>
      </c>
      <c r="M180" s="3">
        <f>SUM(Table1[[#This Row],[AAPL]:[NFLX]])/3</f>
        <v>1122.3792899566665</v>
      </c>
      <c r="N180" s="3">
        <f>100*SUMPRODUCT(Table1[[#This Row],[AAPL]:[NFLX]], Table4[[AAPL]:[NFLX]])/SUMPRODUCT($B$2:$D$2,Table4[[AAPL]:[NFLX]])</f>
        <v>401.73145432343796</v>
      </c>
      <c r="U180" s="1">
        <v>43297</v>
      </c>
      <c r="V180" s="3">
        <f t="shared" si="13"/>
        <v>-0.18220843461648781</v>
      </c>
      <c r="W180" s="3">
        <f t="shared" si="14"/>
        <v>-0.17936666546497518</v>
      </c>
    </row>
    <row r="181" spans="1:23" x14ac:dyDescent="0.25">
      <c r="A181" s="4">
        <v>43304</v>
      </c>
      <c r="B181" s="3">
        <v>54.90674885</v>
      </c>
      <c r="C181" s="3">
        <v>3023.5738590000001</v>
      </c>
      <c r="D181" s="3">
        <v>341.0015914</v>
      </c>
      <c r="G181" s="1">
        <v>43304</v>
      </c>
      <c r="H181" s="3">
        <f t="shared" si="10"/>
        <v>-9.666402823913392E-2</v>
      </c>
      <c r="I181" s="3">
        <f t="shared" si="11"/>
        <v>1.0470970638637013E-2</v>
      </c>
      <c r="J181" s="3">
        <f t="shared" si="12"/>
        <v>8.5599958900969206E-2</v>
      </c>
      <c r="L181" s="1">
        <v>43304</v>
      </c>
      <c r="M181" s="3">
        <f>SUM(Table1[[#This Row],[AAPL]:[NFLX]])/3</f>
        <v>1139.82739975</v>
      </c>
      <c r="N181" s="3">
        <f>100*SUMPRODUCT(Table1[[#This Row],[AAPL]:[NFLX]], Table4[[AAPL]:[NFLX]])/SUMPRODUCT($B$2:$D$2,Table4[[AAPL]:[NFLX]])</f>
        <v>404.76709220874989</v>
      </c>
      <c r="U181" s="1">
        <v>43304</v>
      </c>
      <c r="V181" s="3">
        <f t="shared" si="13"/>
        <v>1.5545644818524013E-2</v>
      </c>
      <c r="W181" s="3">
        <f t="shared" si="14"/>
        <v>7.5563858708158462E-3</v>
      </c>
    </row>
    <row r="182" spans="1:23" x14ac:dyDescent="0.25">
      <c r="A182" s="4">
        <v>43311</v>
      </c>
      <c r="B182" s="3">
        <v>64.99687625</v>
      </c>
      <c r="C182" s="3">
        <v>3435.0784330000001</v>
      </c>
      <c r="D182" s="3">
        <v>284.7646967</v>
      </c>
      <c r="G182" s="1">
        <v>43311</v>
      </c>
      <c r="H182" s="3">
        <f t="shared" si="10"/>
        <v>0.18376843669191315</v>
      </c>
      <c r="I182" s="3">
        <f t="shared" si="11"/>
        <v>0.13609873387915147</v>
      </c>
      <c r="J182" s="3">
        <f t="shared" si="12"/>
        <v>-0.16491681012137352</v>
      </c>
      <c r="L182" s="1">
        <v>43311</v>
      </c>
      <c r="M182" s="3">
        <f>SUM(Table1[[#This Row],[AAPL]:[NFLX]])/3</f>
        <v>1261.6133353166667</v>
      </c>
      <c r="N182" s="3">
        <f>100*SUMPRODUCT(Table1[[#This Row],[AAPL]:[NFLX]], Table4[[AAPL]:[NFLX]])/SUMPRODUCT($B$2:$D$2,Table4[[AAPL]:[NFLX]])</f>
        <v>456.4980920059586</v>
      </c>
      <c r="U182" s="1">
        <v>43311</v>
      </c>
      <c r="V182" s="3">
        <f t="shared" si="13"/>
        <v>0.10684594491532505</v>
      </c>
      <c r="W182" s="3">
        <f t="shared" si="14"/>
        <v>0.12780436155251862</v>
      </c>
    </row>
    <row r="183" spans="1:23" x14ac:dyDescent="0.25">
      <c r="A183" s="4">
        <v>43318</v>
      </c>
      <c r="B183" s="3">
        <v>66.928425000000004</v>
      </c>
      <c r="C183" s="3">
        <v>3344.5986170000001</v>
      </c>
      <c r="D183" s="3">
        <v>370.08089469999999</v>
      </c>
      <c r="G183" s="1">
        <v>43318</v>
      </c>
      <c r="H183" s="3">
        <f t="shared" si="10"/>
        <v>2.9717562772872561E-2</v>
      </c>
      <c r="I183" s="3">
        <f t="shared" si="11"/>
        <v>-2.6339956354644325E-2</v>
      </c>
      <c r="J183" s="3">
        <f t="shared" si="12"/>
        <v>0.29960244015036991</v>
      </c>
      <c r="L183" s="1">
        <v>43318</v>
      </c>
      <c r="M183" s="3">
        <f>SUM(Table1[[#This Row],[AAPL]:[NFLX]])/3</f>
        <v>1260.5359789000001</v>
      </c>
      <c r="N183" s="3">
        <f>100*SUMPRODUCT(Table1[[#This Row],[AAPL]:[NFLX]], Table4[[AAPL]:[NFLX]])/SUMPRODUCT($B$2:$D$2,Table4[[AAPL]:[NFLX]])</f>
        <v>449.48539198538759</v>
      </c>
      <c r="U183" s="1">
        <v>43318</v>
      </c>
      <c r="V183" s="3">
        <f t="shared" si="13"/>
        <v>-8.5395135459326072E-4</v>
      </c>
      <c r="W183" s="3">
        <f t="shared" si="14"/>
        <v>-1.5361948151317723E-2</v>
      </c>
    </row>
    <row r="184" spans="1:23" x14ac:dyDescent="0.25">
      <c r="A184" s="4">
        <v>43325</v>
      </c>
      <c r="B184" s="3">
        <v>59.834499999999998</v>
      </c>
      <c r="C184" s="3">
        <v>3080.8176490000001</v>
      </c>
      <c r="D184" s="3">
        <v>373.80039879999998</v>
      </c>
      <c r="G184" s="1">
        <v>43325</v>
      </c>
      <c r="H184" s="3">
        <f t="shared" si="10"/>
        <v>-0.1059927078815915</v>
      </c>
      <c r="I184" s="3">
        <f t="shared" si="11"/>
        <v>-7.8867750126800945E-2</v>
      </c>
      <c r="J184" s="3">
        <f t="shared" si="12"/>
        <v>1.0050516395922436E-2</v>
      </c>
      <c r="L184" s="1">
        <v>43325</v>
      </c>
      <c r="M184" s="3">
        <f>SUM(Table1[[#This Row],[AAPL]:[NFLX]])/3</f>
        <v>1171.4841825999999</v>
      </c>
      <c r="N184" s="3">
        <f>100*SUMPRODUCT(Table1[[#This Row],[AAPL]:[NFLX]], Table4[[AAPL]:[NFLX]])/SUMPRODUCT($B$2:$D$2,Table4[[AAPL]:[NFLX]])</f>
        <v>414.79085082804892</v>
      </c>
      <c r="U184" s="1">
        <v>43325</v>
      </c>
      <c r="V184" s="3">
        <f t="shared" si="13"/>
        <v>-7.0645977418043057E-2</v>
      </c>
      <c r="W184" s="3">
        <f t="shared" si="14"/>
        <v>-7.7187249632500995E-2</v>
      </c>
    </row>
    <row r="185" spans="1:23" x14ac:dyDescent="0.25">
      <c r="A185" s="4">
        <v>43332</v>
      </c>
      <c r="B185" s="3">
        <v>63.226801170000002</v>
      </c>
      <c r="C185" s="3">
        <v>3571.6535829999998</v>
      </c>
      <c r="D185" s="3">
        <v>304.997006</v>
      </c>
      <c r="G185" s="1">
        <v>43332</v>
      </c>
      <c r="H185" s="3">
        <f t="shared" si="10"/>
        <v>5.6694735812950779E-2</v>
      </c>
      <c r="I185" s="3">
        <f t="shared" si="11"/>
        <v>0.1593200214752469</v>
      </c>
      <c r="J185" s="3">
        <f t="shared" si="12"/>
        <v>-0.18406452486641914</v>
      </c>
      <c r="L185" s="1">
        <v>43332</v>
      </c>
      <c r="M185" s="3">
        <f>SUM(Table1[[#This Row],[AAPL]:[NFLX]])/3</f>
        <v>1313.29246339</v>
      </c>
      <c r="N185" s="3">
        <f>100*SUMPRODUCT(Table1[[#This Row],[AAPL]:[NFLX]], Table4[[AAPL]:[NFLX]])/SUMPRODUCT($B$2:$D$2,Table4[[AAPL]:[NFLX]])</f>
        <v>473.58279377103065</v>
      </c>
      <c r="U185" s="1">
        <v>43332</v>
      </c>
      <c r="V185" s="3">
        <f t="shared" si="13"/>
        <v>0.1210501028492504</v>
      </c>
      <c r="W185" s="3">
        <f t="shared" si="14"/>
        <v>0.14173876503210017</v>
      </c>
    </row>
    <row r="186" spans="1:23" x14ac:dyDescent="0.25">
      <c r="A186" s="4">
        <v>43339</v>
      </c>
      <c r="B186" s="3">
        <v>67.719926189999995</v>
      </c>
      <c r="C186" s="3">
        <v>3671.182969</v>
      </c>
      <c r="D186" s="3">
        <v>389.74079260000002</v>
      </c>
      <c r="G186" s="1">
        <v>43339</v>
      </c>
      <c r="H186" s="3">
        <f t="shared" si="10"/>
        <v>7.1063614430203093E-2</v>
      </c>
      <c r="I186" s="3">
        <f t="shared" si="11"/>
        <v>2.7866472401951354E-2</v>
      </c>
      <c r="J186" s="3">
        <f t="shared" si="12"/>
        <v>0.27785120815251552</v>
      </c>
      <c r="L186" s="1">
        <v>43339</v>
      </c>
      <c r="M186" s="3">
        <f>SUM(Table1[[#This Row],[AAPL]:[NFLX]])/3</f>
        <v>1376.2145625966666</v>
      </c>
      <c r="N186" s="3">
        <f>100*SUMPRODUCT(Table1[[#This Row],[AAPL]:[NFLX]], Table4[[AAPL]:[NFLX]])/SUMPRODUCT($B$2:$D$2,Table4[[AAPL]:[NFLX]])</f>
        <v>490.81047657021151</v>
      </c>
      <c r="U186" s="1">
        <v>43339</v>
      </c>
      <c r="V186" s="3">
        <f t="shared" si="13"/>
        <v>4.7911718798907835E-2</v>
      </c>
      <c r="W186" s="3">
        <f t="shared" si="14"/>
        <v>3.6377341038935952E-2</v>
      </c>
    </row>
    <row r="187" spans="1:23" x14ac:dyDescent="0.25">
      <c r="A187" s="4">
        <v>43346</v>
      </c>
      <c r="B187" s="3">
        <v>67.496501219999999</v>
      </c>
      <c r="C187" s="3">
        <v>3286.5049610000001</v>
      </c>
      <c r="D187" s="3">
        <v>285.91759430000002</v>
      </c>
      <c r="G187" s="1">
        <v>43346</v>
      </c>
      <c r="H187" s="3">
        <f t="shared" si="10"/>
        <v>-3.2992500519439271E-3</v>
      </c>
      <c r="I187" s="3">
        <f t="shared" si="11"/>
        <v>-0.10478312065845713</v>
      </c>
      <c r="J187" s="3">
        <f t="shared" si="12"/>
        <v>-0.26639038117458785</v>
      </c>
      <c r="L187" s="1">
        <v>43346</v>
      </c>
      <c r="M187" s="3">
        <f>SUM(Table1[[#This Row],[AAPL]:[NFLX]])/3</f>
        <v>1213.3063521733334</v>
      </c>
      <c r="N187" s="3">
        <f>100*SUMPRODUCT(Table1[[#This Row],[AAPL]:[NFLX]], Table4[[AAPL]:[NFLX]])/SUMPRODUCT($B$2:$D$2,Table4[[AAPL]:[NFLX]])</f>
        <v>439.05290139286512</v>
      </c>
      <c r="U187" s="1">
        <v>43346</v>
      </c>
      <c r="V187" s="3">
        <f t="shared" si="13"/>
        <v>-0.11837413645438766</v>
      </c>
      <c r="W187" s="3">
        <f t="shared" si="14"/>
        <v>-0.10545328115045309</v>
      </c>
    </row>
    <row r="188" spans="1:23" x14ac:dyDescent="0.25">
      <c r="A188" s="4">
        <v>43353</v>
      </c>
      <c r="B188" s="3">
        <v>72.747998699999997</v>
      </c>
      <c r="C188" s="3">
        <v>4014.0649859999999</v>
      </c>
      <c r="D188" s="3">
        <v>302.58479829999999</v>
      </c>
      <c r="G188" s="1">
        <v>43353</v>
      </c>
      <c r="H188" s="3">
        <f t="shared" si="10"/>
        <v>7.780399554168177E-2</v>
      </c>
      <c r="I188" s="3">
        <f t="shared" si="11"/>
        <v>0.22137803947772583</v>
      </c>
      <c r="J188" s="3">
        <f t="shared" si="12"/>
        <v>5.8293733342313483E-2</v>
      </c>
      <c r="L188" s="1">
        <v>43353</v>
      </c>
      <c r="M188" s="3">
        <f>SUM(Table1[[#This Row],[AAPL]:[NFLX]])/3</f>
        <v>1463.1325943333334</v>
      </c>
      <c r="N188" s="3">
        <f>100*SUMPRODUCT(Table1[[#This Row],[AAPL]:[NFLX]], Table4[[AAPL]:[NFLX]])/SUMPRODUCT($B$2:$D$2,Table4[[AAPL]:[NFLX]])</f>
        <v>531.14817835212079</v>
      </c>
      <c r="U188" s="1">
        <v>43353</v>
      </c>
      <c r="V188" s="3">
        <f t="shared" si="13"/>
        <v>0.20590532779499512</v>
      </c>
      <c r="W188" s="3">
        <f t="shared" si="14"/>
        <v>0.20975895311724338</v>
      </c>
    </row>
    <row r="189" spans="1:23" x14ac:dyDescent="0.25">
      <c r="A189" s="4">
        <v>43360</v>
      </c>
      <c r="B189" s="3">
        <v>59.856501100000003</v>
      </c>
      <c r="C189" s="3">
        <v>3053.6749620000001</v>
      </c>
      <c r="D189" s="3">
        <v>314.23530169999998</v>
      </c>
      <c r="G189" s="1">
        <v>43360</v>
      </c>
      <c r="H189" s="3">
        <f t="shared" si="10"/>
        <v>-0.17720759100414943</v>
      </c>
      <c r="I189" s="3">
        <f t="shared" si="11"/>
        <v>-0.2392562221462749</v>
      </c>
      <c r="J189" s="3">
        <f t="shared" si="12"/>
        <v>3.8503267399603504E-2</v>
      </c>
      <c r="L189" s="1">
        <v>43360</v>
      </c>
      <c r="M189" s="3">
        <f>SUM(Table1[[#This Row],[AAPL]:[NFLX]])/3</f>
        <v>1142.5889216</v>
      </c>
      <c r="N189" s="3">
        <f>100*SUMPRODUCT(Table1[[#This Row],[AAPL]:[NFLX]], Table4[[AAPL]:[NFLX]])/SUMPRODUCT($B$2:$D$2,Table4[[AAPL]:[NFLX]])</f>
        <v>409.00481081048014</v>
      </c>
      <c r="U189" s="1">
        <v>43360</v>
      </c>
      <c r="V189" s="3">
        <f t="shared" si="13"/>
        <v>-0.21908039912089233</v>
      </c>
      <c r="W189" s="3">
        <f t="shared" si="14"/>
        <v>-0.22996100244679105</v>
      </c>
    </row>
    <row r="190" spans="1:23" x14ac:dyDescent="0.25">
      <c r="A190" s="4">
        <v>43367</v>
      </c>
      <c r="B190" s="3">
        <v>63.771551129999999</v>
      </c>
      <c r="C190" s="3">
        <v>2979.2622000000001</v>
      </c>
      <c r="D190" s="3">
        <v>381.6126051</v>
      </c>
      <c r="G190" s="1">
        <v>43367</v>
      </c>
      <c r="H190" s="3">
        <f t="shared" si="10"/>
        <v>6.5407265009681567E-2</v>
      </c>
      <c r="I190" s="3">
        <f t="shared" si="11"/>
        <v>-2.4368265426410476E-2</v>
      </c>
      <c r="J190" s="3">
        <f t="shared" si="12"/>
        <v>0.21441672223168942</v>
      </c>
      <c r="L190" s="1">
        <v>43367</v>
      </c>
      <c r="M190" s="3">
        <f>SUM(Table1[[#This Row],[AAPL]:[NFLX]])/3</f>
        <v>1141.5487854099999</v>
      </c>
      <c r="N190" s="3">
        <f>100*SUMPRODUCT(Table1[[#This Row],[AAPL]:[NFLX]], Table4[[AAPL]:[NFLX]])/SUMPRODUCT($B$2:$D$2,Table4[[AAPL]:[NFLX]])</f>
        <v>403.88755913390276</v>
      </c>
      <c r="U190" s="1">
        <v>43367</v>
      </c>
      <c r="V190" s="3">
        <f t="shared" si="13"/>
        <v>-9.1033281553577425E-4</v>
      </c>
      <c r="W190" s="3">
        <f t="shared" si="14"/>
        <v>-1.2511470626560807E-2</v>
      </c>
    </row>
    <row r="191" spans="1:23" x14ac:dyDescent="0.25">
      <c r="A191" s="4">
        <v>43374</v>
      </c>
      <c r="B191" s="3">
        <v>65.044097679999993</v>
      </c>
      <c r="C191" s="3">
        <v>2972.7974180000001</v>
      </c>
      <c r="D191" s="3">
        <v>421.62000719999998</v>
      </c>
      <c r="G191" s="1">
        <v>43374</v>
      </c>
      <c r="H191" s="3">
        <f t="shared" si="10"/>
        <v>1.9954768661748157E-2</v>
      </c>
      <c r="I191" s="3">
        <f t="shared" si="11"/>
        <v>-2.1699271719018264E-3</v>
      </c>
      <c r="J191" s="3">
        <f t="shared" si="12"/>
        <v>0.1048377374471585</v>
      </c>
      <c r="L191" s="1">
        <v>43374</v>
      </c>
      <c r="M191" s="3">
        <f>SUM(Table1[[#This Row],[AAPL]:[NFLX]])/3</f>
        <v>1153.15384096</v>
      </c>
      <c r="N191" s="3">
        <f>100*SUMPRODUCT(Table1[[#This Row],[AAPL]:[NFLX]], Table4[[AAPL]:[NFLX]])/SUMPRODUCT($B$2:$D$2,Table4[[AAPL]:[NFLX]])</f>
        <v>405.15283122941696</v>
      </c>
      <c r="U191" s="1">
        <v>43374</v>
      </c>
      <c r="V191" s="3">
        <f t="shared" si="13"/>
        <v>1.0166061843631153E-2</v>
      </c>
      <c r="W191" s="3">
        <f t="shared" si="14"/>
        <v>3.1327335217441648E-3</v>
      </c>
    </row>
    <row r="192" spans="1:23" x14ac:dyDescent="0.25">
      <c r="A192" s="4">
        <v>43381</v>
      </c>
      <c r="B192" s="3">
        <v>70.519925000000001</v>
      </c>
      <c r="C192" s="3">
        <v>3152.425099</v>
      </c>
      <c r="D192" s="3">
        <v>404.07639760000001</v>
      </c>
      <c r="G192" s="1">
        <v>43381</v>
      </c>
      <c r="H192" s="3">
        <f t="shared" si="10"/>
        <v>8.4186383012639379E-2</v>
      </c>
      <c r="I192" s="3">
        <f t="shared" si="11"/>
        <v>6.0423788016086041E-2</v>
      </c>
      <c r="J192" s="3">
        <f t="shared" si="12"/>
        <v>-4.1610002609951971E-2</v>
      </c>
      <c r="L192" s="1">
        <v>43381</v>
      </c>
      <c r="M192" s="3">
        <f>SUM(Table1[[#This Row],[AAPL]:[NFLX]])/3</f>
        <v>1209.0071405333333</v>
      </c>
      <c r="N192" s="3">
        <f>100*SUMPRODUCT(Table1[[#This Row],[AAPL]:[NFLX]], Table4[[AAPL]:[NFLX]])/SUMPRODUCT($B$2:$D$2,Table4[[AAPL]:[NFLX]])</f>
        <v>428.37413409392195</v>
      </c>
      <c r="U192" s="1">
        <v>43381</v>
      </c>
      <c r="V192" s="3">
        <f t="shared" si="13"/>
        <v>4.8435254334179251E-2</v>
      </c>
      <c r="W192" s="3">
        <f t="shared" si="14"/>
        <v>5.7314921863043766E-2</v>
      </c>
    </row>
    <row r="193" spans="1:23" x14ac:dyDescent="0.25">
      <c r="A193" s="4">
        <v>43388</v>
      </c>
      <c r="B193" s="3">
        <v>65.792998800000007</v>
      </c>
      <c r="C193" s="3">
        <v>3013.316096</v>
      </c>
      <c r="D193" s="3">
        <v>359.283614</v>
      </c>
      <c r="G193" s="1">
        <v>43388</v>
      </c>
      <c r="H193" s="3">
        <f t="shared" si="10"/>
        <v>-6.7029654384913109E-2</v>
      </c>
      <c r="I193" s="3">
        <f t="shared" si="11"/>
        <v>-4.4127615607466024E-2</v>
      </c>
      <c r="J193" s="3">
        <f t="shared" si="12"/>
        <v>-0.1108522642402413</v>
      </c>
      <c r="L193" s="1">
        <v>43388</v>
      </c>
      <c r="M193" s="3">
        <f>SUM(Table1[[#This Row],[AAPL]:[NFLX]])/3</f>
        <v>1146.1309029333333</v>
      </c>
      <c r="N193" s="3">
        <f>100*SUMPRODUCT(Table1[[#This Row],[AAPL]:[NFLX]], Table4[[AAPL]:[NFLX]])/SUMPRODUCT($B$2:$D$2,Table4[[AAPL]:[NFLX]])</f>
        <v>407.83228176627722</v>
      </c>
      <c r="U193" s="1">
        <v>43388</v>
      </c>
      <c r="V193" s="3">
        <f t="shared" si="13"/>
        <v>-5.2006506406788604E-2</v>
      </c>
      <c r="W193" s="3">
        <f t="shared" si="14"/>
        <v>-4.7953064138883998E-2</v>
      </c>
    </row>
    <row r="194" spans="1:23" x14ac:dyDescent="0.25">
      <c r="A194" s="4">
        <v>43395</v>
      </c>
      <c r="B194" s="3">
        <v>64.8900012</v>
      </c>
      <c r="C194" s="3">
        <v>2727.8861029999998</v>
      </c>
      <c r="D194" s="3">
        <v>281.84018780000002</v>
      </c>
      <c r="G194" s="1">
        <v>43395</v>
      </c>
      <c r="H194" s="3">
        <f t="shared" si="10"/>
        <v>-1.3724828119553749E-2</v>
      </c>
      <c r="I194" s="3">
        <f t="shared" si="11"/>
        <v>-9.4722884658165044E-2</v>
      </c>
      <c r="J194" s="3">
        <f t="shared" si="12"/>
        <v>-0.21554956358237917</v>
      </c>
      <c r="L194" s="1">
        <v>43395</v>
      </c>
      <c r="M194" s="3">
        <f>SUM(Table1[[#This Row],[AAPL]:[NFLX]])/3</f>
        <v>1024.8720973333332</v>
      </c>
      <c r="N194" s="3">
        <f>100*SUMPRODUCT(Table1[[#This Row],[AAPL]:[NFLX]], Table4[[AAPL]:[NFLX]])/SUMPRODUCT($B$2:$D$2,Table4[[AAPL]:[NFLX]])</f>
        <v>369.169255868601</v>
      </c>
      <c r="U194" s="1">
        <v>43395</v>
      </c>
      <c r="V194" s="3">
        <f t="shared" si="13"/>
        <v>-0.10579839116950623</v>
      </c>
      <c r="W194" s="3">
        <f t="shared" si="14"/>
        <v>-9.480128873131588E-2</v>
      </c>
    </row>
    <row r="195" spans="1:23" x14ac:dyDescent="0.25">
      <c r="A195" s="4">
        <v>43402</v>
      </c>
      <c r="B195" s="3">
        <v>58.09439888</v>
      </c>
      <c r="C195" s="3">
        <v>3065.9076770000001</v>
      </c>
      <c r="D195" s="3">
        <v>349.28300680000001</v>
      </c>
      <c r="G195" s="1">
        <v>43402</v>
      </c>
      <c r="H195" s="3">
        <f t="shared" ref="H195:H258" si="15">(B195-B194)/B194</f>
        <v>-0.10472495291000242</v>
      </c>
      <c r="I195" s="3">
        <f t="shared" ref="I195:I258" si="16">(C195-C194)/C194</f>
        <v>0.12391337513258352</v>
      </c>
      <c r="J195" s="3">
        <f t="shared" ref="J195:J258" si="17">(D195-D194)/D194</f>
        <v>0.23929454321772908</v>
      </c>
      <c r="L195" s="1">
        <v>43402</v>
      </c>
      <c r="M195" s="3">
        <f>SUM(Table1[[#This Row],[AAPL]:[NFLX]])/3</f>
        <v>1157.7616942266666</v>
      </c>
      <c r="N195" s="3">
        <f>100*SUMPRODUCT(Table1[[#This Row],[AAPL]:[NFLX]], Table4[[AAPL]:[NFLX]])/SUMPRODUCT($B$2:$D$2,Table4[[AAPL]:[NFLX]])</f>
        <v>411.37355360744397</v>
      </c>
      <c r="U195" s="1">
        <v>43402</v>
      </c>
      <c r="V195" s="3">
        <f t="shared" ref="V195:V258" si="18">(M195-M194)/M194</f>
        <v>0.12966456715828797</v>
      </c>
      <c r="W195" s="3">
        <f t="shared" ref="W195:W258" si="19">(N195-N194)/N194</f>
        <v>0.11432235233007813</v>
      </c>
    </row>
    <row r="196" spans="1:23" x14ac:dyDescent="0.25">
      <c r="A196" s="4">
        <v>43409</v>
      </c>
      <c r="B196" s="3">
        <v>64.919224999999997</v>
      </c>
      <c r="C196" s="3">
        <v>3489.076235</v>
      </c>
      <c r="D196" s="3">
        <v>300.43530099999998</v>
      </c>
      <c r="G196" s="1">
        <v>43409</v>
      </c>
      <c r="H196" s="3">
        <f t="shared" si="15"/>
        <v>0.11747821221280529</v>
      </c>
      <c r="I196" s="3">
        <f t="shared" si="16"/>
        <v>0.13802390762596986</v>
      </c>
      <c r="J196" s="3">
        <f t="shared" si="17"/>
        <v>-0.13985136651085434</v>
      </c>
      <c r="L196" s="1">
        <v>43409</v>
      </c>
      <c r="M196" s="3">
        <f>SUM(Table1[[#This Row],[AAPL]:[NFLX]])/3</f>
        <v>1284.8102536666668</v>
      </c>
      <c r="N196" s="3">
        <f>100*SUMPRODUCT(Table1[[#This Row],[AAPL]:[NFLX]], Table4[[AAPL]:[NFLX]])/SUMPRODUCT($B$2:$D$2,Table4[[AAPL]:[NFLX]])</f>
        <v>463.77260887020691</v>
      </c>
      <c r="U196" s="1">
        <v>43409</v>
      </c>
      <c r="V196" s="3">
        <f t="shared" si="18"/>
        <v>0.10973636463664743</v>
      </c>
      <c r="W196" s="3">
        <f t="shared" si="19"/>
        <v>0.12737584806622038</v>
      </c>
    </row>
    <row r="197" spans="1:23" x14ac:dyDescent="0.25">
      <c r="A197" s="4">
        <v>43416</v>
      </c>
      <c r="B197" s="3">
        <v>60.961950000000002</v>
      </c>
      <c r="C197" s="3">
        <v>3136.6276520000001</v>
      </c>
      <c r="D197" s="3">
        <v>234.6921926</v>
      </c>
      <c r="G197" s="1">
        <v>43416</v>
      </c>
      <c r="H197" s="3">
        <f t="shared" si="15"/>
        <v>-6.0956904522504636E-2</v>
      </c>
      <c r="I197" s="3">
        <f t="shared" si="16"/>
        <v>-0.10101487020102325</v>
      </c>
      <c r="J197" s="3">
        <f t="shared" si="17"/>
        <v>-0.21882617715419531</v>
      </c>
      <c r="L197" s="1">
        <v>43416</v>
      </c>
      <c r="M197" s="3">
        <f>SUM(Table1[[#This Row],[AAPL]:[NFLX]])/3</f>
        <v>1144.0939315333333</v>
      </c>
      <c r="N197" s="3">
        <f>100*SUMPRODUCT(Table1[[#This Row],[AAPL]:[NFLX]], Table4[[AAPL]:[NFLX]])/SUMPRODUCT($B$2:$D$2,Table4[[AAPL]:[NFLX]])</f>
        <v>416.32517283347914</v>
      </c>
      <c r="U197" s="1">
        <v>43416</v>
      </c>
      <c r="V197" s="3">
        <f t="shared" si="18"/>
        <v>-0.10952303792077392</v>
      </c>
      <c r="W197" s="3">
        <f t="shared" si="19"/>
        <v>-0.10230754281136638</v>
      </c>
    </row>
    <row r="198" spans="1:23" x14ac:dyDescent="0.25">
      <c r="A198" s="4">
        <v>43423</v>
      </c>
      <c r="B198" s="3">
        <v>54.271347480000003</v>
      </c>
      <c r="C198" s="3">
        <v>2800.4407740000001</v>
      </c>
      <c r="D198" s="3">
        <v>209.64420569999999</v>
      </c>
      <c r="G198" s="1">
        <v>43423</v>
      </c>
      <c r="H198" s="3">
        <f t="shared" si="15"/>
        <v>-0.10975046762775795</v>
      </c>
      <c r="I198" s="3">
        <f t="shared" si="16"/>
        <v>-0.10718099669421646</v>
      </c>
      <c r="J198" s="3">
        <f t="shared" si="17"/>
        <v>-0.1067269712831513</v>
      </c>
      <c r="L198" s="1">
        <v>43423</v>
      </c>
      <c r="M198" s="3">
        <f>SUM(Table1[[#This Row],[AAPL]:[NFLX]])/3</f>
        <v>1021.45210906</v>
      </c>
      <c r="N198" s="3">
        <f>100*SUMPRODUCT(Table1[[#This Row],[AAPL]:[NFLX]], Table4[[AAPL]:[NFLX]])/SUMPRODUCT($B$2:$D$2,Table4[[AAPL]:[NFLX]])</f>
        <v>371.65591468076968</v>
      </c>
      <c r="U198" s="1">
        <v>43423</v>
      </c>
      <c r="V198" s="3">
        <f t="shared" si="18"/>
        <v>-0.10719558866024811</v>
      </c>
      <c r="W198" s="3">
        <f t="shared" si="19"/>
        <v>-0.10729415626898971</v>
      </c>
    </row>
    <row r="199" spans="1:23" x14ac:dyDescent="0.25">
      <c r="A199" s="4">
        <v>43430</v>
      </c>
      <c r="B199" s="3">
        <v>57.145600000000002</v>
      </c>
      <c r="C199" s="3">
        <v>2834.0771300000001</v>
      </c>
      <c r="D199" s="3">
        <v>303.29780529999999</v>
      </c>
      <c r="G199" s="1">
        <v>43430</v>
      </c>
      <c r="H199" s="3">
        <f t="shared" si="15"/>
        <v>5.2960773105167773E-2</v>
      </c>
      <c r="I199" s="3">
        <f t="shared" si="16"/>
        <v>1.2011093507953608E-2</v>
      </c>
      <c r="J199" s="3">
        <f t="shared" si="17"/>
        <v>0.4467263919233615</v>
      </c>
      <c r="L199" s="1">
        <v>43430</v>
      </c>
      <c r="M199" s="3">
        <f>SUM(Table1[[#This Row],[AAPL]:[NFLX]])/3</f>
        <v>1064.8401784333334</v>
      </c>
      <c r="N199" s="3">
        <f>100*SUMPRODUCT(Table1[[#This Row],[AAPL]:[NFLX]], Table4[[AAPL]:[NFLX]])/SUMPRODUCT($B$2:$D$2,Table4[[AAPL]:[NFLX]])</f>
        <v>380.5951078665891</v>
      </c>
      <c r="U199" s="1">
        <v>43430</v>
      </c>
      <c r="V199" s="3">
        <f t="shared" si="18"/>
        <v>4.2476851326159276E-2</v>
      </c>
      <c r="W199" s="3">
        <f t="shared" si="19"/>
        <v>2.4052336671401168E-2</v>
      </c>
    </row>
    <row r="200" spans="1:23" x14ac:dyDescent="0.25">
      <c r="A200" s="4">
        <v>43437</v>
      </c>
      <c r="B200" s="3">
        <v>52.231901239999999</v>
      </c>
      <c r="C200" s="3">
        <v>3140.6368240000002</v>
      </c>
      <c r="D200" s="3">
        <v>235.97461340000001</v>
      </c>
      <c r="G200" s="1">
        <v>43437</v>
      </c>
      <c r="H200" s="3">
        <f t="shared" si="15"/>
        <v>-8.5985600991152461E-2</v>
      </c>
      <c r="I200" s="3">
        <f t="shared" si="16"/>
        <v>0.10816914287720886</v>
      </c>
      <c r="J200" s="3">
        <f t="shared" si="17"/>
        <v>-0.2219705870717027</v>
      </c>
      <c r="L200" s="1">
        <v>43437</v>
      </c>
      <c r="M200" s="3">
        <f>SUM(Table1[[#This Row],[AAPL]:[NFLX]])/3</f>
        <v>1142.9477795466667</v>
      </c>
      <c r="N200" s="3">
        <f>100*SUMPRODUCT(Table1[[#This Row],[AAPL]:[NFLX]], Table4[[AAPL]:[NFLX]])/SUMPRODUCT($B$2:$D$2,Table4[[AAPL]:[NFLX]])</f>
        <v>414.00239136463586</v>
      </c>
      <c r="U200" s="1">
        <v>43437</v>
      </c>
      <c r="V200" s="3">
        <f t="shared" si="18"/>
        <v>7.3351478179805835E-2</v>
      </c>
      <c r="W200" s="3">
        <f t="shared" si="19"/>
        <v>8.7776439600892306E-2</v>
      </c>
    </row>
    <row r="201" spans="1:23" x14ac:dyDescent="0.25">
      <c r="A201" s="4">
        <v>43444</v>
      </c>
      <c r="B201" s="3">
        <v>50.471398780000001</v>
      </c>
      <c r="C201" s="3">
        <v>3209.2906290000001</v>
      </c>
      <c r="D201" s="3">
        <v>296.1923956</v>
      </c>
      <c r="G201" s="1">
        <v>43444</v>
      </c>
      <c r="H201" s="3">
        <f t="shared" si="15"/>
        <v>-3.3705502158741595E-2</v>
      </c>
      <c r="I201" s="3">
        <f t="shared" si="16"/>
        <v>2.1859835710822676E-2</v>
      </c>
      <c r="J201" s="3">
        <f t="shared" si="17"/>
        <v>0.25518754467848187</v>
      </c>
      <c r="L201" s="1">
        <v>43444</v>
      </c>
      <c r="M201" s="3">
        <f>SUM(Table1[[#This Row],[AAPL]:[NFLX]])/3</f>
        <v>1185.3181411266667</v>
      </c>
      <c r="N201" s="3">
        <f>100*SUMPRODUCT(Table1[[#This Row],[AAPL]:[NFLX]], Table4[[AAPL]:[NFLX]])/SUMPRODUCT($B$2:$D$2,Table4[[AAPL]:[NFLX]])</f>
        <v>424.36073757898293</v>
      </c>
      <c r="U201" s="1">
        <v>43444</v>
      </c>
      <c r="V201" s="3">
        <f t="shared" si="18"/>
        <v>3.70711263788496E-2</v>
      </c>
      <c r="W201" s="3">
        <f t="shared" si="19"/>
        <v>2.5020015416345468E-2</v>
      </c>
    </row>
    <row r="202" spans="1:23" x14ac:dyDescent="0.25">
      <c r="A202" s="4">
        <v>43451</v>
      </c>
      <c r="B202" s="3">
        <v>47.479948739999998</v>
      </c>
      <c r="C202" s="3">
        <v>2730.6567829999999</v>
      </c>
      <c r="D202" s="3">
        <v>280.88459890000001</v>
      </c>
      <c r="G202" s="1">
        <v>43451</v>
      </c>
      <c r="H202" s="3">
        <f t="shared" si="15"/>
        <v>-5.9270202774435642E-2</v>
      </c>
      <c r="I202" s="3">
        <f t="shared" si="16"/>
        <v>-0.14914007527861078</v>
      </c>
      <c r="J202" s="3">
        <f t="shared" si="17"/>
        <v>-5.1681936901151096E-2</v>
      </c>
      <c r="L202" s="1">
        <v>43451</v>
      </c>
      <c r="M202" s="3">
        <f>SUM(Table1[[#This Row],[AAPL]:[NFLX]])/3</f>
        <v>1019.67377688</v>
      </c>
      <c r="N202" s="3">
        <f>100*SUMPRODUCT(Table1[[#This Row],[AAPL]:[NFLX]], Table4[[AAPL]:[NFLX]])/SUMPRODUCT($B$2:$D$2,Table4[[AAPL]:[NFLX]])</f>
        <v>363.74862801698782</v>
      </c>
      <c r="U202" s="1">
        <v>43451</v>
      </c>
      <c r="V202" s="3">
        <f t="shared" si="18"/>
        <v>-0.13974675532192452</v>
      </c>
      <c r="W202" s="3">
        <f t="shared" si="19"/>
        <v>-0.14283156803759173</v>
      </c>
    </row>
    <row r="203" spans="1:23" x14ac:dyDescent="0.25">
      <c r="A203" s="4">
        <v>43458</v>
      </c>
      <c r="B203" s="3">
        <v>47.259573789999997</v>
      </c>
      <c r="C203" s="3">
        <v>2773.061162</v>
      </c>
      <c r="D203" s="3">
        <v>266.32318650000002</v>
      </c>
      <c r="G203" s="1">
        <v>43458</v>
      </c>
      <c r="H203" s="3">
        <f t="shared" si="15"/>
        <v>-4.6414319275442434E-3</v>
      </c>
      <c r="I203" s="3">
        <f t="shared" si="16"/>
        <v>1.5529003595030004E-2</v>
      </c>
      <c r="J203" s="3">
        <f t="shared" si="17"/>
        <v>-5.1841263127367553E-2</v>
      </c>
      <c r="L203" s="1">
        <v>43458</v>
      </c>
      <c r="M203" s="3">
        <f>SUM(Table1[[#This Row],[AAPL]:[NFLX]])/3</f>
        <v>1028.8813074299999</v>
      </c>
      <c r="N203" s="3">
        <f>100*SUMPRODUCT(Table1[[#This Row],[AAPL]:[NFLX]], Table4[[AAPL]:[NFLX]])/SUMPRODUCT($B$2:$D$2,Table4[[AAPL]:[NFLX]])</f>
        <v>368.30493812223131</v>
      </c>
      <c r="U203" s="1">
        <v>43458</v>
      </c>
      <c r="V203" s="3">
        <f t="shared" si="18"/>
        <v>9.0298787306005938E-3</v>
      </c>
      <c r="W203" s="3">
        <f t="shared" si="19"/>
        <v>1.2525985678853734E-2</v>
      </c>
    </row>
    <row r="204" spans="1:23" x14ac:dyDescent="0.25">
      <c r="A204" s="4">
        <v>43465</v>
      </c>
      <c r="B204" s="3">
        <v>47.443198719999998</v>
      </c>
      <c r="C204" s="3">
        <v>2640.038587</v>
      </c>
      <c r="D204" s="3">
        <v>348.15690819999998</v>
      </c>
      <c r="G204" s="1">
        <v>43465</v>
      </c>
      <c r="H204" s="3">
        <f t="shared" si="15"/>
        <v>3.8854546343550633E-3</v>
      </c>
      <c r="I204" s="3">
        <f t="shared" si="16"/>
        <v>-4.7969578465431609E-2</v>
      </c>
      <c r="J204" s="3">
        <f t="shared" si="17"/>
        <v>0.30727223857394015</v>
      </c>
      <c r="L204" s="1">
        <v>43465</v>
      </c>
      <c r="M204" s="3">
        <f>SUM(Table1[[#This Row],[AAPL]:[NFLX]])/3</f>
        <v>1011.87956464</v>
      </c>
      <c r="N204" s="3">
        <f>100*SUMPRODUCT(Table1[[#This Row],[AAPL]:[NFLX]], Table4[[AAPL]:[NFLX]])/SUMPRODUCT($B$2:$D$2,Table4[[AAPL]:[NFLX]])</f>
        <v>355.3304605279622</v>
      </c>
      <c r="U204" s="1">
        <v>43465</v>
      </c>
      <c r="V204" s="3">
        <f t="shared" si="18"/>
        <v>-1.6524493804312392E-2</v>
      </c>
      <c r="W204" s="3">
        <f t="shared" si="19"/>
        <v>-3.5227541776708934E-2</v>
      </c>
    </row>
    <row r="205" spans="1:23" x14ac:dyDescent="0.25">
      <c r="A205" s="4">
        <v>43472</v>
      </c>
      <c r="B205" s="3">
        <v>43.021922740000001</v>
      </c>
      <c r="C205" s="3">
        <v>3514.0796460000001</v>
      </c>
      <c r="D205" s="3">
        <v>290.32739659999999</v>
      </c>
      <c r="G205" s="1">
        <v>43472</v>
      </c>
      <c r="H205" s="3">
        <f t="shared" si="15"/>
        <v>-9.3190933564438999E-2</v>
      </c>
      <c r="I205" s="3">
        <f t="shared" si="16"/>
        <v>0.33107131967840442</v>
      </c>
      <c r="J205" s="3">
        <f t="shared" si="17"/>
        <v>-0.16610186452707013</v>
      </c>
      <c r="L205" s="1">
        <v>43472</v>
      </c>
      <c r="M205" s="3">
        <f>SUM(Table1[[#This Row],[AAPL]:[NFLX]])/3</f>
        <v>1282.47632178</v>
      </c>
      <c r="N205" s="3">
        <f>100*SUMPRODUCT(Table1[[#This Row],[AAPL]:[NFLX]], Table4[[AAPL]:[NFLX]])/SUMPRODUCT($B$2:$D$2,Table4[[AAPL]:[NFLX]])</f>
        <v>459.24147136398653</v>
      </c>
      <c r="U205" s="1">
        <v>43472</v>
      </c>
      <c r="V205" s="3">
        <f t="shared" si="18"/>
        <v>0.26741992485664162</v>
      </c>
      <c r="W205" s="3">
        <f t="shared" si="19"/>
        <v>0.29243485256408858</v>
      </c>
    </row>
    <row r="206" spans="1:23" x14ac:dyDescent="0.25">
      <c r="A206" s="4">
        <v>43479</v>
      </c>
      <c r="B206" s="3">
        <v>43.909602239999998</v>
      </c>
      <c r="C206" s="3">
        <v>3274.514005</v>
      </c>
      <c r="D206" s="3">
        <v>308.5810055</v>
      </c>
      <c r="G206" s="1">
        <v>43479</v>
      </c>
      <c r="H206" s="3">
        <f t="shared" si="15"/>
        <v>2.0633189859147548E-2</v>
      </c>
      <c r="I206" s="3">
        <f t="shared" si="16"/>
        <v>-6.8173082324042497E-2</v>
      </c>
      <c r="J206" s="3">
        <f t="shared" si="17"/>
        <v>6.2872498819493139E-2</v>
      </c>
      <c r="L206" s="1">
        <v>43479</v>
      </c>
      <c r="M206" s="3">
        <f>SUM(Table1[[#This Row],[AAPL]:[NFLX]])/3</f>
        <v>1209.0015375800001</v>
      </c>
      <c r="N206" s="3">
        <f>100*SUMPRODUCT(Table1[[#This Row],[AAPL]:[NFLX]], Table4[[AAPL]:[NFLX]])/SUMPRODUCT($B$2:$D$2,Table4[[AAPL]:[NFLX]])</f>
        <v>430.75272640298596</v>
      </c>
      <c r="U206" s="1">
        <v>43479</v>
      </c>
      <c r="V206" s="3">
        <f t="shared" si="18"/>
        <v>-5.729133782214501E-2</v>
      </c>
      <c r="W206" s="3">
        <f t="shared" si="19"/>
        <v>-6.2034347369340499E-2</v>
      </c>
    </row>
    <row r="207" spans="1:23" x14ac:dyDescent="0.25">
      <c r="A207" s="4">
        <v>43486</v>
      </c>
      <c r="B207" s="3">
        <v>44.172798880000002</v>
      </c>
      <c r="C207" s="3">
        <v>3127.9751670000001</v>
      </c>
      <c r="D207" s="3">
        <v>344.81098780000002</v>
      </c>
      <c r="G207" s="1">
        <v>43486</v>
      </c>
      <c r="H207" s="3">
        <f t="shared" si="15"/>
        <v>5.9940565747198145E-3</v>
      </c>
      <c r="I207" s="3">
        <f t="shared" si="16"/>
        <v>-4.4751324250329461E-2</v>
      </c>
      <c r="J207" s="3">
        <f t="shared" si="17"/>
        <v>0.11740833575059439</v>
      </c>
      <c r="L207" s="1">
        <v>43486</v>
      </c>
      <c r="M207" s="3">
        <f>SUM(Table1[[#This Row],[AAPL]:[NFLX]])/3</f>
        <v>1172.3196512266666</v>
      </c>
      <c r="N207" s="3">
        <f>100*SUMPRODUCT(Table1[[#This Row],[AAPL]:[NFLX]], Table4[[AAPL]:[NFLX]])/SUMPRODUCT($B$2:$D$2,Table4[[AAPL]:[NFLX]])</f>
        <v>414.26448121286552</v>
      </c>
      <c r="U207" s="1">
        <v>43486</v>
      </c>
      <c r="V207" s="3">
        <f t="shared" si="18"/>
        <v>-3.0340644914941876E-2</v>
      </c>
      <c r="W207" s="3">
        <f t="shared" si="19"/>
        <v>-3.8277750039578486E-2</v>
      </c>
    </row>
    <row r="208" spans="1:23" x14ac:dyDescent="0.25">
      <c r="A208" s="4">
        <v>43493</v>
      </c>
      <c r="B208" s="3">
        <v>52.037501249999998</v>
      </c>
      <c r="C208" s="3">
        <v>3227.090772</v>
      </c>
      <c r="D208" s="3">
        <v>363.63950640000002</v>
      </c>
      <c r="G208" s="1">
        <v>43493</v>
      </c>
      <c r="H208" s="3">
        <f t="shared" si="15"/>
        <v>0.17804401281805296</v>
      </c>
      <c r="I208" s="3">
        <f t="shared" si="16"/>
        <v>3.1686826048258059E-2</v>
      </c>
      <c r="J208" s="3">
        <f t="shared" si="17"/>
        <v>5.4605332388424528E-2</v>
      </c>
      <c r="L208" s="1">
        <v>43493</v>
      </c>
      <c r="M208" s="3">
        <f>SUM(Table1[[#This Row],[AAPL]:[NFLX]])/3</f>
        <v>1214.2559265499999</v>
      </c>
      <c r="N208" s="3">
        <f>100*SUMPRODUCT(Table1[[#This Row],[AAPL]:[NFLX]], Table4[[AAPL]:[NFLX]])/SUMPRODUCT($B$2:$D$2,Table4[[AAPL]:[NFLX]])</f>
        <v>429.84104276658252</v>
      </c>
      <c r="U208" s="1">
        <v>43493</v>
      </c>
      <c r="V208" s="3">
        <f t="shared" si="18"/>
        <v>3.5772048416532962E-2</v>
      </c>
      <c r="W208" s="3">
        <f t="shared" si="19"/>
        <v>3.7600523965058794E-2</v>
      </c>
    </row>
    <row r="209" spans="1:23" x14ac:dyDescent="0.25">
      <c r="A209" s="4">
        <v>43500</v>
      </c>
      <c r="B209" s="3">
        <v>49.418901159999997</v>
      </c>
      <c r="C209" s="3">
        <v>2861.6547439999999</v>
      </c>
      <c r="D209" s="3">
        <v>410.13260830000002</v>
      </c>
      <c r="G209" s="1">
        <v>43500</v>
      </c>
      <c r="H209" s="3">
        <f t="shared" si="15"/>
        <v>-5.032140335523895E-2</v>
      </c>
      <c r="I209" s="3">
        <f t="shared" si="16"/>
        <v>-0.11324008335021822</v>
      </c>
      <c r="J209" s="3">
        <f t="shared" si="17"/>
        <v>0.12785492522602324</v>
      </c>
      <c r="L209" s="1">
        <v>43500</v>
      </c>
      <c r="M209" s="3">
        <f>SUM(Table1[[#This Row],[AAPL]:[NFLX]])/3</f>
        <v>1107.0687511533333</v>
      </c>
      <c r="N209" s="3">
        <f>100*SUMPRODUCT(Table1[[#This Row],[AAPL]:[NFLX]], Table4[[AAPL]:[NFLX]])/SUMPRODUCT($B$2:$D$2,Table4[[AAPL]:[NFLX]])</f>
        <v>385.84439798604694</v>
      </c>
      <c r="U209" s="1">
        <v>43500</v>
      </c>
      <c r="V209" s="3">
        <f t="shared" si="18"/>
        <v>-8.8273956958325697E-2</v>
      </c>
      <c r="W209" s="3">
        <f t="shared" si="19"/>
        <v>-0.1023556161537305</v>
      </c>
    </row>
    <row r="210" spans="1:23" x14ac:dyDescent="0.25">
      <c r="A210" s="4">
        <v>43507</v>
      </c>
      <c r="B210" s="3">
        <v>46.865499999999997</v>
      </c>
      <c r="C210" s="3">
        <v>2564.6801719999999</v>
      </c>
      <c r="D210" s="3">
        <v>374.71349479999998</v>
      </c>
      <c r="G210" s="1">
        <v>43507</v>
      </c>
      <c r="H210" s="3">
        <f t="shared" si="15"/>
        <v>-5.1668513464778139E-2</v>
      </c>
      <c r="I210" s="3">
        <f t="shared" si="16"/>
        <v>-0.10377721932482016</v>
      </c>
      <c r="J210" s="3">
        <f t="shared" si="17"/>
        <v>-8.6360149822790958E-2</v>
      </c>
      <c r="L210" s="1">
        <v>43507</v>
      </c>
      <c r="M210" s="3">
        <f>SUM(Table1[[#This Row],[AAPL]:[NFLX]])/3</f>
        <v>995.41972226666655</v>
      </c>
      <c r="N210" s="3">
        <f>100*SUMPRODUCT(Table1[[#This Row],[AAPL]:[NFLX]], Table4[[AAPL]:[NFLX]])/SUMPRODUCT($B$2:$D$2,Table4[[AAPL]:[NFLX]])</f>
        <v>346.94253582616477</v>
      </c>
      <c r="U210" s="1">
        <v>43507</v>
      </c>
      <c r="V210" s="3">
        <f t="shared" si="18"/>
        <v>-0.10085103456343783</v>
      </c>
      <c r="W210" s="3">
        <f t="shared" si="19"/>
        <v>-0.10082266935307159</v>
      </c>
    </row>
    <row r="211" spans="1:23" x14ac:dyDescent="0.25">
      <c r="A211" s="4">
        <v>43514</v>
      </c>
      <c r="B211" s="3">
        <v>47.999175000000001</v>
      </c>
      <c r="C211" s="3">
        <v>2832.3882619999999</v>
      </c>
      <c r="D211" s="3">
        <v>297.67639100000002</v>
      </c>
      <c r="G211" s="1">
        <v>43514</v>
      </c>
      <c r="H211" s="3">
        <f t="shared" si="15"/>
        <v>2.4189969167084612E-2</v>
      </c>
      <c r="I211" s="3">
        <f t="shared" si="16"/>
        <v>0.10438264112723061</v>
      </c>
      <c r="J211" s="3">
        <f t="shared" si="17"/>
        <v>-0.2055893499141733</v>
      </c>
      <c r="L211" s="1">
        <v>43514</v>
      </c>
      <c r="M211" s="3">
        <f>SUM(Table1[[#This Row],[AAPL]:[NFLX]])/3</f>
        <v>1059.3546093333332</v>
      </c>
      <c r="N211" s="3">
        <f>100*SUMPRODUCT(Table1[[#This Row],[AAPL]:[NFLX]], Table4[[AAPL]:[NFLX]])/SUMPRODUCT($B$2:$D$2,Table4[[AAPL]:[NFLX]])</f>
        <v>377.14940574475355</v>
      </c>
      <c r="U211" s="1">
        <v>43514</v>
      </c>
      <c r="V211" s="3">
        <f t="shared" si="18"/>
        <v>6.4229074064436606E-2</v>
      </c>
      <c r="W211" s="3">
        <f t="shared" si="19"/>
        <v>8.7065916684611722E-2</v>
      </c>
    </row>
    <row r="212" spans="1:23" x14ac:dyDescent="0.25">
      <c r="A212" s="4">
        <v>43521</v>
      </c>
      <c r="B212" s="3">
        <v>53.365850000000002</v>
      </c>
      <c r="C212" s="3">
        <v>2922.8526969999998</v>
      </c>
      <c r="D212" s="3">
        <v>350.17360689999998</v>
      </c>
      <c r="G212" s="1">
        <v>43521</v>
      </c>
      <c r="H212" s="3">
        <f t="shared" si="15"/>
        <v>0.11180765086066585</v>
      </c>
      <c r="I212" s="3">
        <f t="shared" si="16"/>
        <v>3.1939277610238827E-2</v>
      </c>
      <c r="J212" s="3">
        <f t="shared" si="17"/>
        <v>0.17635666612203704</v>
      </c>
      <c r="L212" s="1">
        <v>43521</v>
      </c>
      <c r="M212" s="3">
        <f>SUM(Table1[[#This Row],[AAPL]:[NFLX]])/3</f>
        <v>1108.7973846333332</v>
      </c>
      <c r="N212" s="3">
        <f>100*SUMPRODUCT(Table1[[#This Row],[AAPL]:[NFLX]], Table4[[AAPL]:[NFLX]])/SUMPRODUCT($B$2:$D$2,Table4[[AAPL]:[NFLX]])</f>
        <v>392.2218446932734</v>
      </c>
      <c r="U212" s="1">
        <v>43521</v>
      </c>
      <c r="V212" s="3">
        <f t="shared" si="18"/>
        <v>4.6672544645947243E-2</v>
      </c>
      <c r="W212" s="3">
        <f t="shared" si="19"/>
        <v>3.9964106316849247E-2</v>
      </c>
    </row>
    <row r="213" spans="1:23" x14ac:dyDescent="0.25">
      <c r="A213" s="4">
        <v>43528</v>
      </c>
      <c r="B213" s="3">
        <v>51.873001199999997</v>
      </c>
      <c r="C213" s="3">
        <v>2874.0026469999998</v>
      </c>
      <c r="D213" s="3">
        <v>307.64800530000002</v>
      </c>
      <c r="G213" s="1">
        <v>43528</v>
      </c>
      <c r="H213" s="3">
        <f t="shared" si="15"/>
        <v>-2.7973859687421908E-2</v>
      </c>
      <c r="I213" s="3">
        <f t="shared" si="16"/>
        <v>-1.6713141257559589E-2</v>
      </c>
      <c r="J213" s="3">
        <f t="shared" si="17"/>
        <v>-0.12144148148819255</v>
      </c>
      <c r="L213" s="1">
        <v>43528</v>
      </c>
      <c r="M213" s="3">
        <f>SUM(Table1[[#This Row],[AAPL]:[NFLX]])/3</f>
        <v>1077.8412178333333</v>
      </c>
      <c r="N213" s="3">
        <f>100*SUMPRODUCT(Table1[[#This Row],[AAPL]:[NFLX]], Table4[[AAPL]:[NFLX]])/SUMPRODUCT($B$2:$D$2,Table4[[AAPL]:[NFLX]])</f>
        <v>383.96218786832645</v>
      </c>
      <c r="U213" s="1">
        <v>43528</v>
      </c>
      <c r="V213" s="3">
        <f t="shared" si="18"/>
        <v>-2.791868670418694E-2</v>
      </c>
      <c r="W213" s="3">
        <f t="shared" si="19"/>
        <v>-2.105863540417079E-2</v>
      </c>
    </row>
    <row r="214" spans="1:23" x14ac:dyDescent="0.25">
      <c r="A214" s="4">
        <v>43535</v>
      </c>
      <c r="B214" s="3">
        <v>60.488998700000003</v>
      </c>
      <c r="C214" s="3">
        <v>3473.6934660000002</v>
      </c>
      <c r="D214" s="3">
        <v>430.1373893</v>
      </c>
      <c r="G214" s="1">
        <v>43535</v>
      </c>
      <c r="H214" s="3">
        <f t="shared" si="15"/>
        <v>0.1660979180051762</v>
      </c>
      <c r="I214" s="3">
        <f t="shared" si="16"/>
        <v>0.20866049640767795</v>
      </c>
      <c r="J214" s="3">
        <f t="shared" si="17"/>
        <v>0.39814782442862134</v>
      </c>
      <c r="L214" s="1">
        <v>43535</v>
      </c>
      <c r="M214" s="3">
        <f>SUM(Table1[[#This Row],[AAPL]:[NFLX]])/3</f>
        <v>1321.4399513333335</v>
      </c>
      <c r="N214" s="3">
        <f>100*SUMPRODUCT(Table1[[#This Row],[AAPL]:[NFLX]], Table4[[AAPL]:[NFLX]])/SUMPRODUCT($B$2:$D$2,Table4[[AAPL]:[NFLX]])</f>
        <v>465.74948306724417</v>
      </c>
      <c r="U214" s="1">
        <v>43535</v>
      </c>
      <c r="V214" s="3">
        <f t="shared" si="18"/>
        <v>0.22600614030114768</v>
      </c>
      <c r="W214" s="3">
        <f t="shared" si="19"/>
        <v>0.21300872268955123</v>
      </c>
    </row>
    <row r="215" spans="1:23" x14ac:dyDescent="0.25">
      <c r="A215" s="4">
        <v>43542</v>
      </c>
      <c r="B215" s="3">
        <v>59.703126249999997</v>
      </c>
      <c r="C215" s="3">
        <v>3459.302193</v>
      </c>
      <c r="D215" s="3">
        <v>321.29890890000001</v>
      </c>
      <c r="G215" s="1">
        <v>43542</v>
      </c>
      <c r="H215" s="3">
        <f t="shared" si="15"/>
        <v>-1.2991989731845345E-2</v>
      </c>
      <c r="I215" s="3">
        <f t="shared" si="16"/>
        <v>-4.1429311886209425E-3</v>
      </c>
      <c r="J215" s="3">
        <f t="shared" si="17"/>
        <v>-0.25303189889426331</v>
      </c>
      <c r="L215" s="1">
        <v>43542</v>
      </c>
      <c r="M215" s="3">
        <f>SUM(Table1[[#This Row],[AAPL]:[NFLX]])/3</f>
        <v>1280.1014093833335</v>
      </c>
      <c r="N215" s="3">
        <f>100*SUMPRODUCT(Table1[[#This Row],[AAPL]:[NFLX]], Table4[[AAPL]:[NFLX]])/SUMPRODUCT($B$2:$D$2,Table4[[AAPL]:[NFLX]])</f>
        <v>459.24511930473841</v>
      </c>
      <c r="U215" s="1">
        <v>43542</v>
      </c>
      <c r="V215" s="3">
        <f t="shared" si="18"/>
        <v>-3.1282951531993133E-2</v>
      </c>
      <c r="W215" s="3">
        <f t="shared" si="19"/>
        <v>-1.3965369794230499E-2</v>
      </c>
    </row>
    <row r="216" spans="1:23" x14ac:dyDescent="0.25">
      <c r="A216" s="4">
        <v>43549</v>
      </c>
      <c r="B216" s="3">
        <v>57.93474878</v>
      </c>
      <c r="C216" s="3">
        <v>3294.3874999999998</v>
      </c>
      <c r="D216" s="3">
        <v>328.03519820000002</v>
      </c>
      <c r="G216" s="1">
        <v>43549</v>
      </c>
      <c r="H216" s="3">
        <f t="shared" si="15"/>
        <v>-2.9619512093807605E-2</v>
      </c>
      <c r="I216" s="3">
        <f t="shared" si="16"/>
        <v>-4.7672820643917702E-2</v>
      </c>
      <c r="J216" s="3">
        <f t="shared" si="17"/>
        <v>2.0965801978794114E-2</v>
      </c>
      <c r="L216" s="1">
        <v>43549</v>
      </c>
      <c r="M216" s="3">
        <f>SUM(Table1[[#This Row],[AAPL]:[NFLX]])/3</f>
        <v>1226.78581566</v>
      </c>
      <c r="N216" s="3">
        <f>100*SUMPRODUCT(Table1[[#This Row],[AAPL]:[NFLX]], Table4[[AAPL]:[NFLX]])/SUMPRODUCT($B$2:$D$2,Table4[[AAPL]:[NFLX]])</f>
        <v>438.61206546865884</v>
      </c>
      <c r="U216" s="1">
        <v>43549</v>
      </c>
      <c r="V216" s="3">
        <f t="shared" si="18"/>
        <v>-4.164950786908149E-2</v>
      </c>
      <c r="W216" s="3">
        <f t="shared" si="19"/>
        <v>-4.4928194048782524E-2</v>
      </c>
    </row>
    <row r="217" spans="1:23" x14ac:dyDescent="0.25">
      <c r="A217" s="4">
        <v>43556</v>
      </c>
      <c r="B217" s="3">
        <v>58.607500000000002</v>
      </c>
      <c r="C217" s="3">
        <v>3035.186608</v>
      </c>
      <c r="D217" s="3">
        <v>438.587988</v>
      </c>
      <c r="G217" s="1">
        <v>43556</v>
      </c>
      <c r="H217" s="3">
        <f t="shared" si="15"/>
        <v>1.1612222960605063E-2</v>
      </c>
      <c r="I217" s="3">
        <f t="shared" si="16"/>
        <v>-7.867953967163846E-2</v>
      </c>
      <c r="J217" s="3">
        <f t="shared" si="17"/>
        <v>0.33701502279824547</v>
      </c>
      <c r="L217" s="1">
        <v>43556</v>
      </c>
      <c r="M217" s="3">
        <f>SUM(Table1[[#This Row],[AAPL]:[NFLX]])/3</f>
        <v>1177.4606986666668</v>
      </c>
      <c r="N217" s="3">
        <f>100*SUMPRODUCT(Table1[[#This Row],[AAPL]:[NFLX]], Table4[[AAPL]:[NFLX]])/SUMPRODUCT($B$2:$D$2,Table4[[AAPL]:[NFLX]])</f>
        <v>411.42477449981988</v>
      </c>
      <c r="U217" s="1">
        <v>43556</v>
      </c>
      <c r="V217" s="3">
        <f t="shared" si="18"/>
        <v>-4.0206787822042747E-2</v>
      </c>
      <c r="W217" s="3">
        <f t="shared" si="19"/>
        <v>-6.1984822373249648E-2</v>
      </c>
    </row>
    <row r="218" spans="1:23" x14ac:dyDescent="0.25">
      <c r="A218" s="4">
        <v>43563</v>
      </c>
      <c r="B218" s="3">
        <v>64.135573710000003</v>
      </c>
      <c r="C218" s="3">
        <v>3320.8256139999999</v>
      </c>
      <c r="D218" s="3">
        <v>287.93481229999998</v>
      </c>
      <c r="G218" s="1">
        <v>43563</v>
      </c>
      <c r="H218" s="3">
        <f t="shared" si="15"/>
        <v>9.4323656699227931E-2</v>
      </c>
      <c r="I218" s="3">
        <f t="shared" si="16"/>
        <v>9.4109207403303058E-2</v>
      </c>
      <c r="J218" s="3">
        <f t="shared" si="17"/>
        <v>-0.34349590007467334</v>
      </c>
      <c r="L218" s="1">
        <v>43563</v>
      </c>
      <c r="M218" s="3">
        <f>SUM(Table1[[#This Row],[AAPL]:[NFLX]])/3</f>
        <v>1224.2986666699999</v>
      </c>
      <c r="N218" s="3">
        <f>100*SUMPRODUCT(Table1[[#This Row],[AAPL]:[NFLX]], Table4[[AAPL]:[NFLX]])/SUMPRODUCT($B$2:$D$2,Table4[[AAPL]:[NFLX]])</f>
        <v>442.26161590546155</v>
      </c>
      <c r="U218" s="1">
        <v>43563</v>
      </c>
      <c r="V218" s="3">
        <f t="shared" si="18"/>
        <v>3.9778795212758698E-2</v>
      </c>
      <c r="W218" s="3">
        <f t="shared" si="19"/>
        <v>7.4951347893745218E-2</v>
      </c>
    </row>
    <row r="219" spans="1:23" x14ac:dyDescent="0.25">
      <c r="A219" s="4">
        <v>43570</v>
      </c>
      <c r="B219" s="3">
        <v>64.725549999999998</v>
      </c>
      <c r="C219" s="3">
        <v>2996.38996</v>
      </c>
      <c r="D219" s="3">
        <v>389.17800649999998</v>
      </c>
      <c r="G219" s="1">
        <v>43570</v>
      </c>
      <c r="H219" s="3">
        <f t="shared" si="15"/>
        <v>9.1988931551103704E-3</v>
      </c>
      <c r="I219" s="3">
        <f t="shared" si="16"/>
        <v>-9.7697287274657804E-2</v>
      </c>
      <c r="J219" s="3">
        <f t="shared" si="17"/>
        <v>0.35161845624458382</v>
      </c>
      <c r="L219" s="1">
        <v>43570</v>
      </c>
      <c r="M219" s="3">
        <f>SUM(Table1[[#This Row],[AAPL]:[NFLX]])/3</f>
        <v>1150.0978388333333</v>
      </c>
      <c r="N219" s="3">
        <f>100*SUMPRODUCT(Table1[[#This Row],[AAPL]:[NFLX]], Table4[[AAPL]:[NFLX]])/SUMPRODUCT($B$2:$D$2,Table4[[AAPL]:[NFLX]])</f>
        <v>406.62329435213866</v>
      </c>
      <c r="U219" s="1">
        <v>43570</v>
      </c>
      <c r="V219" s="3">
        <f t="shared" si="18"/>
        <v>-6.0606802781618015E-2</v>
      </c>
      <c r="W219" s="3">
        <f t="shared" si="19"/>
        <v>-8.0581991001771658E-2</v>
      </c>
    </row>
    <row r="220" spans="1:23" x14ac:dyDescent="0.25">
      <c r="A220" s="4">
        <v>43577</v>
      </c>
      <c r="B220" s="3">
        <v>59.757751169999999</v>
      </c>
      <c r="C220" s="3">
        <v>3499.4302290000001</v>
      </c>
      <c r="D220" s="3">
        <v>311.12550499999998</v>
      </c>
      <c r="G220" s="1">
        <v>43577</v>
      </c>
      <c r="H220" s="3">
        <f t="shared" si="15"/>
        <v>-7.6751743785877444E-2</v>
      </c>
      <c r="I220" s="3">
        <f t="shared" si="16"/>
        <v>0.16788211004418133</v>
      </c>
      <c r="J220" s="3">
        <f t="shared" si="17"/>
        <v>-0.2005573290277903</v>
      </c>
      <c r="L220" s="1">
        <v>43577</v>
      </c>
      <c r="M220" s="3">
        <f>SUM(Table1[[#This Row],[AAPL]:[NFLX]])/3</f>
        <v>1290.1044950566668</v>
      </c>
      <c r="N220" s="3">
        <f>100*SUMPRODUCT(Table1[[#This Row],[AAPL]:[NFLX]], Table4[[AAPL]:[NFLX]])/SUMPRODUCT($B$2:$D$2,Table4[[AAPL]:[NFLX]])</f>
        <v>463.79152606878756</v>
      </c>
      <c r="U220" s="1">
        <v>43577</v>
      </c>
      <c r="V220" s="3">
        <f t="shared" si="18"/>
        <v>0.12173456161378161</v>
      </c>
      <c r="W220" s="3">
        <f t="shared" si="19"/>
        <v>0.14059261363206804</v>
      </c>
    </row>
    <row r="221" spans="1:23" x14ac:dyDescent="0.25">
      <c r="A221" s="4">
        <v>43584</v>
      </c>
      <c r="B221" s="3">
        <v>67.760000000000005</v>
      </c>
      <c r="C221" s="3">
        <v>3826.7969240000002</v>
      </c>
      <c r="D221" s="3">
        <v>361.92819909999997</v>
      </c>
      <c r="G221" s="1">
        <v>43584</v>
      </c>
      <c r="H221" s="3">
        <f t="shared" si="15"/>
        <v>0.13391147881778642</v>
      </c>
      <c r="I221" s="3">
        <f t="shared" si="16"/>
        <v>9.3548570360709474E-2</v>
      </c>
      <c r="J221" s="3">
        <f t="shared" si="17"/>
        <v>0.16328681925321423</v>
      </c>
      <c r="L221" s="1">
        <v>43584</v>
      </c>
      <c r="M221" s="3">
        <f>SUM(Table1[[#This Row],[AAPL]:[NFLX]])/3</f>
        <v>1418.8283743666668</v>
      </c>
      <c r="N221" s="3">
        <f>100*SUMPRODUCT(Table1[[#This Row],[AAPL]:[NFLX]], Table4[[AAPL]:[NFLX]])/SUMPRODUCT($B$2:$D$2,Table4[[AAPL]:[NFLX]])</f>
        <v>508.862936059459</v>
      </c>
      <c r="U221" s="1">
        <v>43584</v>
      </c>
      <c r="V221" s="3">
        <f t="shared" si="18"/>
        <v>9.97778705548545E-2</v>
      </c>
      <c r="W221" s="3">
        <f t="shared" si="19"/>
        <v>9.7180322315735118E-2</v>
      </c>
    </row>
    <row r="222" spans="1:23" x14ac:dyDescent="0.25">
      <c r="A222" s="4">
        <v>43591</v>
      </c>
      <c r="B222" s="3">
        <v>62.604647460000002</v>
      </c>
      <c r="C222" s="3">
        <v>3035.3078479999999</v>
      </c>
      <c r="D222" s="3">
        <v>379.09200950000002</v>
      </c>
      <c r="G222" s="1">
        <v>43591</v>
      </c>
      <c r="H222" s="3">
        <f t="shared" si="15"/>
        <v>-7.6082534533648202E-2</v>
      </c>
      <c r="I222" s="3">
        <f t="shared" si="16"/>
        <v>-0.20682808409197945</v>
      </c>
      <c r="J222" s="3">
        <f t="shared" si="17"/>
        <v>4.7423247049224043E-2</v>
      </c>
      <c r="L222" s="1">
        <v>43591</v>
      </c>
      <c r="M222" s="3">
        <f>SUM(Table1[[#This Row],[AAPL]:[NFLX]])/3</f>
        <v>1159.0015016533332</v>
      </c>
      <c r="N222" s="3">
        <f>100*SUMPRODUCT(Table1[[#This Row],[AAPL]:[NFLX]], Table4[[AAPL]:[NFLX]])/SUMPRODUCT($B$2:$D$2,Table4[[AAPL]:[NFLX]])</f>
        <v>410.30899866204879</v>
      </c>
      <c r="U222" s="1">
        <v>43591</v>
      </c>
      <c r="V222" s="3">
        <f t="shared" si="18"/>
        <v>-0.18312776753517809</v>
      </c>
      <c r="W222" s="3">
        <f t="shared" si="19"/>
        <v>-0.19367481970802153</v>
      </c>
    </row>
    <row r="223" spans="1:23" x14ac:dyDescent="0.25">
      <c r="A223" s="4">
        <v>43598</v>
      </c>
      <c r="B223" s="3">
        <v>59.0625</v>
      </c>
      <c r="C223" s="3">
        <v>2982.924</v>
      </c>
      <c r="D223" s="3">
        <v>421.79551429999998</v>
      </c>
      <c r="G223" s="1">
        <v>43598</v>
      </c>
      <c r="H223" s="3">
        <f t="shared" si="15"/>
        <v>-5.6579624735738465E-2</v>
      </c>
      <c r="I223" s="3">
        <f t="shared" si="16"/>
        <v>-1.7258166427671012E-2</v>
      </c>
      <c r="J223" s="3">
        <f t="shared" si="17"/>
        <v>0.11264680797762887</v>
      </c>
      <c r="L223" s="1">
        <v>43598</v>
      </c>
      <c r="M223" s="3">
        <f>SUM(Table1[[#This Row],[AAPL]:[NFLX]])/3</f>
        <v>1154.5940047666666</v>
      </c>
      <c r="N223" s="3">
        <f>100*SUMPRODUCT(Table1[[#This Row],[AAPL]:[NFLX]], Table4[[AAPL]:[NFLX]])/SUMPRODUCT($B$2:$D$2,Table4[[AAPL]:[NFLX]])</f>
        <v>404.4420925752276</v>
      </c>
      <c r="U223" s="1">
        <v>43598</v>
      </c>
      <c r="V223" s="3">
        <f t="shared" si="18"/>
        <v>-3.8028396687832485E-3</v>
      </c>
      <c r="W223" s="3">
        <f t="shared" si="19"/>
        <v>-1.4298750712151621E-2</v>
      </c>
    </row>
    <row r="224" spans="1:23" x14ac:dyDescent="0.25">
      <c r="A224" s="4">
        <v>43605</v>
      </c>
      <c r="B224" s="3">
        <v>53.243575</v>
      </c>
      <c r="C224" s="3">
        <v>3692.6890429999999</v>
      </c>
      <c r="D224" s="3">
        <v>322.49491369999998</v>
      </c>
      <c r="G224" s="1">
        <v>43605</v>
      </c>
      <c r="H224" s="3">
        <f t="shared" si="15"/>
        <v>-9.8521481481481488E-2</v>
      </c>
      <c r="I224" s="3">
        <f t="shared" si="16"/>
        <v>0.23794271761533312</v>
      </c>
      <c r="J224" s="3">
        <f t="shared" si="17"/>
        <v>-0.23542355770377618</v>
      </c>
      <c r="L224" s="1">
        <v>43605</v>
      </c>
      <c r="M224" s="3">
        <f>SUM(Table1[[#This Row],[AAPL]:[NFLX]])/3</f>
        <v>1356.1425105666665</v>
      </c>
      <c r="N224" s="3">
        <f>100*SUMPRODUCT(Table1[[#This Row],[AAPL]:[NFLX]], Table4[[AAPL]:[NFLX]])/SUMPRODUCT($B$2:$D$2,Table4[[AAPL]:[NFLX]])</f>
        <v>485.93984601323183</v>
      </c>
      <c r="U224" s="1">
        <v>43605</v>
      </c>
      <c r="V224" s="3">
        <f t="shared" si="18"/>
        <v>0.17456223137130453</v>
      </c>
      <c r="W224" s="3">
        <f t="shared" si="19"/>
        <v>0.20150660609799254</v>
      </c>
    </row>
    <row r="225" spans="1:23" x14ac:dyDescent="0.25">
      <c r="A225" s="4">
        <v>43612</v>
      </c>
      <c r="B225" s="3">
        <v>51.64565236</v>
      </c>
      <c r="C225" s="3">
        <v>3584.3987419999999</v>
      </c>
      <c r="D225" s="3">
        <v>411.93599879999999</v>
      </c>
      <c r="G225" s="1">
        <v>43612</v>
      </c>
      <c r="H225" s="3">
        <f t="shared" si="15"/>
        <v>-3.0011558014276844E-2</v>
      </c>
      <c r="I225" s="3">
        <f t="shared" si="16"/>
        <v>-2.9325594367410699E-2</v>
      </c>
      <c r="J225" s="3">
        <f t="shared" si="17"/>
        <v>0.27734107206168945</v>
      </c>
      <c r="L225" s="1">
        <v>43612</v>
      </c>
      <c r="M225" s="3">
        <f>SUM(Table1[[#This Row],[AAPL]:[NFLX]])/3</f>
        <v>1349.3267977200001</v>
      </c>
      <c r="N225" s="3">
        <f>100*SUMPRODUCT(Table1[[#This Row],[AAPL]:[NFLX]], Table4[[AAPL]:[NFLX]])/SUMPRODUCT($B$2:$D$2,Table4[[AAPL]:[NFLX]])</f>
        <v>475.74100652842731</v>
      </c>
      <c r="U225" s="1">
        <v>43612</v>
      </c>
      <c r="V225" s="3">
        <f t="shared" si="18"/>
        <v>-5.0258087137305882E-3</v>
      </c>
      <c r="W225" s="3">
        <f t="shared" si="19"/>
        <v>-2.0987864173885457E-2</v>
      </c>
    </row>
    <row r="226" spans="1:23" x14ac:dyDescent="0.25">
      <c r="A226" s="4">
        <v>43619</v>
      </c>
      <c r="B226" s="3">
        <v>60.84799744</v>
      </c>
      <c r="C226" s="3">
        <v>3172.2064030000001</v>
      </c>
      <c r="D226" s="3">
        <v>360.86999500000002</v>
      </c>
      <c r="G226" s="1">
        <v>43619</v>
      </c>
      <c r="H226" s="3">
        <f t="shared" si="15"/>
        <v>0.17818237662783976</v>
      </c>
      <c r="I226" s="3">
        <f t="shared" si="16"/>
        <v>-0.11499622912210021</v>
      </c>
      <c r="J226" s="3">
        <f t="shared" si="17"/>
        <v>-0.12396586836003413</v>
      </c>
      <c r="L226" s="1">
        <v>43619</v>
      </c>
      <c r="M226" s="3">
        <f>SUM(Table1[[#This Row],[AAPL]:[NFLX]])/3</f>
        <v>1197.9747984800001</v>
      </c>
      <c r="N226" s="3">
        <f>100*SUMPRODUCT(Table1[[#This Row],[AAPL]:[NFLX]], Table4[[AAPL]:[NFLX]])/SUMPRODUCT($B$2:$D$2,Table4[[AAPL]:[NFLX]])</f>
        <v>425.85792775213378</v>
      </c>
      <c r="U226" s="1">
        <v>43619</v>
      </c>
      <c r="V226" s="3">
        <f t="shared" si="18"/>
        <v>-0.11216852692449611</v>
      </c>
      <c r="W226" s="3">
        <f t="shared" si="19"/>
        <v>-0.10485343515014578</v>
      </c>
    </row>
    <row r="227" spans="1:23" x14ac:dyDescent="0.25">
      <c r="A227" s="4">
        <v>43626</v>
      </c>
      <c r="B227" s="3">
        <v>55.894601160000001</v>
      </c>
      <c r="C227" s="3">
        <v>2892.3795580000001</v>
      </c>
      <c r="D227" s="3">
        <v>356.71651159999999</v>
      </c>
      <c r="G227" s="1">
        <v>43626</v>
      </c>
      <c r="H227" s="3">
        <f t="shared" si="15"/>
        <v>-8.1406069031020517E-2</v>
      </c>
      <c r="I227" s="3">
        <f t="shared" si="16"/>
        <v>-8.8212054781606861E-2</v>
      </c>
      <c r="J227" s="3">
        <f t="shared" si="17"/>
        <v>-1.1509639087616656E-2</v>
      </c>
      <c r="L227" s="1">
        <v>43626</v>
      </c>
      <c r="M227" s="3">
        <f>SUM(Table1[[#This Row],[AAPL]:[NFLX]])/3</f>
        <v>1101.66355692</v>
      </c>
      <c r="N227" s="3">
        <f>100*SUMPRODUCT(Table1[[#This Row],[AAPL]:[NFLX]], Table4[[AAPL]:[NFLX]])/SUMPRODUCT($B$2:$D$2,Table4[[AAPL]:[NFLX]])</f>
        <v>389.56558261632489</v>
      </c>
      <c r="U227" s="1">
        <v>43626</v>
      </c>
      <c r="V227" s="3">
        <f t="shared" si="18"/>
        <v>-8.0395048111363082E-2</v>
      </c>
      <c r="W227" s="3">
        <f t="shared" si="19"/>
        <v>-8.5221720134167539E-2</v>
      </c>
    </row>
    <row r="228" spans="1:23" x14ac:dyDescent="0.25">
      <c r="A228" s="4">
        <v>43633</v>
      </c>
      <c r="B228" s="3">
        <v>55.161450000000002</v>
      </c>
      <c r="C228" s="3">
        <v>3181.1678019999999</v>
      </c>
      <c r="D228" s="3">
        <v>302.7521926</v>
      </c>
      <c r="G228" s="1">
        <v>43633</v>
      </c>
      <c r="H228" s="3">
        <f t="shared" si="15"/>
        <v>-1.3116672179148947E-2</v>
      </c>
      <c r="I228" s="3">
        <f t="shared" si="16"/>
        <v>9.9844518400513407E-2</v>
      </c>
      <c r="J228" s="3">
        <f t="shared" si="17"/>
        <v>-0.15128068717074769</v>
      </c>
      <c r="L228" s="1">
        <v>43633</v>
      </c>
      <c r="M228" s="3">
        <f>SUM(Table1[[#This Row],[AAPL]:[NFLX]])/3</f>
        <v>1179.6938148666666</v>
      </c>
      <c r="N228" s="3">
        <f>100*SUMPRODUCT(Table1[[#This Row],[AAPL]:[NFLX]], Table4[[AAPL]:[NFLX]])/SUMPRODUCT($B$2:$D$2,Table4[[AAPL]:[NFLX]])</f>
        <v>422.70533148568961</v>
      </c>
      <c r="U228" s="1">
        <v>43633</v>
      </c>
      <c r="V228" s="3">
        <f t="shared" si="18"/>
        <v>7.0829480975862863E-2</v>
      </c>
      <c r="W228" s="3">
        <f t="shared" si="19"/>
        <v>8.5068472031841119E-2</v>
      </c>
    </row>
    <row r="229" spans="1:23" x14ac:dyDescent="0.25">
      <c r="A229" s="4">
        <v>43640</v>
      </c>
      <c r="B229" s="3">
        <v>60.365600000000001</v>
      </c>
      <c r="C229" s="3">
        <v>3317.6397689999999</v>
      </c>
      <c r="D229" s="3">
        <v>293.8560056</v>
      </c>
      <c r="G229" s="1">
        <v>43640</v>
      </c>
      <c r="H229" s="3">
        <f t="shared" si="15"/>
        <v>9.4343966665125706E-2</v>
      </c>
      <c r="I229" s="3">
        <f t="shared" si="16"/>
        <v>4.2899958598285833E-2</v>
      </c>
      <c r="J229" s="3">
        <f t="shared" si="17"/>
        <v>-2.9384385043096126E-2</v>
      </c>
      <c r="L229" s="1">
        <v>43640</v>
      </c>
      <c r="M229" s="3">
        <f>SUM(Table1[[#This Row],[AAPL]:[NFLX]])/3</f>
        <v>1223.9537915333333</v>
      </c>
      <c r="N229" s="3">
        <f>100*SUMPRODUCT(Table1[[#This Row],[AAPL]:[NFLX]], Table4[[AAPL]:[NFLX]])/SUMPRODUCT($B$2:$D$2,Table4[[AAPL]:[NFLX]])</f>
        <v>440.8729656623928</v>
      </c>
      <c r="U229" s="1">
        <v>43640</v>
      </c>
      <c r="V229" s="3">
        <f t="shared" si="18"/>
        <v>3.7518189981922676E-2</v>
      </c>
      <c r="W229" s="3">
        <f t="shared" si="19"/>
        <v>4.2979429932546852E-2</v>
      </c>
    </row>
    <row r="230" spans="1:23" x14ac:dyDescent="0.25">
      <c r="A230" s="4">
        <v>43647</v>
      </c>
      <c r="B230" s="3">
        <v>62.800723769999998</v>
      </c>
      <c r="C230" s="3">
        <v>3181.5151810000002</v>
      </c>
      <c r="D230" s="3">
        <v>449.04898580000003</v>
      </c>
      <c r="G230" s="1">
        <v>43647</v>
      </c>
      <c r="H230" s="3">
        <f t="shared" si="15"/>
        <v>4.0339593576473966E-2</v>
      </c>
      <c r="I230" s="3">
        <f t="shared" si="16"/>
        <v>-4.1030551077891809E-2</v>
      </c>
      <c r="J230" s="3">
        <f t="shared" si="17"/>
        <v>0.52812594346378749</v>
      </c>
      <c r="L230" s="1">
        <v>43647</v>
      </c>
      <c r="M230" s="3">
        <f>SUM(Table1[[#This Row],[AAPL]:[NFLX]])/3</f>
        <v>1231.1216301900001</v>
      </c>
      <c r="N230" s="3">
        <f>100*SUMPRODUCT(Table1[[#This Row],[AAPL]:[NFLX]], Table4[[AAPL]:[NFLX]])/SUMPRODUCT($B$2:$D$2,Table4[[AAPL]:[NFLX]])</f>
        <v>431.2704679210288</v>
      </c>
      <c r="U230" s="1">
        <v>43647</v>
      </c>
      <c r="V230" s="3">
        <f t="shared" si="18"/>
        <v>5.8562984209454411E-3</v>
      </c>
      <c r="W230" s="3">
        <f t="shared" si="19"/>
        <v>-2.1780645422285447E-2</v>
      </c>
    </row>
    <row r="231" spans="1:23" x14ac:dyDescent="0.25">
      <c r="A231" s="4">
        <v>43654</v>
      </c>
      <c r="B231" s="3">
        <v>66.072501299999999</v>
      </c>
      <c r="C231" s="3">
        <v>3858.7067999999999</v>
      </c>
      <c r="D231" s="3">
        <v>369.51749999999998</v>
      </c>
      <c r="G231" s="1">
        <v>43654</v>
      </c>
      <c r="H231" s="3">
        <f t="shared" si="15"/>
        <v>5.2097767885327058E-2</v>
      </c>
      <c r="I231" s="3">
        <f t="shared" si="16"/>
        <v>0.21285192132484113</v>
      </c>
      <c r="J231" s="3">
        <f t="shared" si="17"/>
        <v>-0.17711093514288043</v>
      </c>
      <c r="L231" s="1">
        <v>43654</v>
      </c>
      <c r="M231" s="3">
        <f>SUM(Table1[[#This Row],[AAPL]:[NFLX]])/3</f>
        <v>1431.4322671</v>
      </c>
      <c r="N231" s="3">
        <f>100*SUMPRODUCT(Table1[[#This Row],[AAPL]:[NFLX]], Table4[[AAPL]:[NFLX]])/SUMPRODUCT($B$2:$D$2,Table4[[AAPL]:[NFLX]])</f>
        <v>512.55350911614119</v>
      </c>
      <c r="U231" s="1">
        <v>43654</v>
      </c>
      <c r="V231" s="3">
        <f t="shared" si="18"/>
        <v>0.16270580582609512</v>
      </c>
      <c r="W231" s="3">
        <f t="shared" si="19"/>
        <v>0.18847346906673973</v>
      </c>
    </row>
    <row r="232" spans="1:23" x14ac:dyDescent="0.25">
      <c r="A232" s="4">
        <v>43661</v>
      </c>
      <c r="B232" s="3">
        <v>56.725198880000001</v>
      </c>
      <c r="C232" s="3">
        <v>4224.5038510000004</v>
      </c>
      <c r="D232" s="3">
        <v>289.89200549999998</v>
      </c>
      <c r="G232" s="1">
        <v>43661</v>
      </c>
      <c r="H232" s="3">
        <f t="shared" si="15"/>
        <v>-0.14147038837774406</v>
      </c>
      <c r="I232" s="3">
        <f t="shared" si="16"/>
        <v>9.4797835119268578E-2</v>
      </c>
      <c r="J232" s="3">
        <f t="shared" si="17"/>
        <v>-0.21548504333353632</v>
      </c>
      <c r="L232" s="1">
        <v>43661</v>
      </c>
      <c r="M232" s="3">
        <f>SUM(Table1[[#This Row],[AAPL]:[NFLX]])/3</f>
        <v>1523.70701846</v>
      </c>
      <c r="N232" s="3">
        <f>100*SUMPRODUCT(Table1[[#This Row],[AAPL]:[NFLX]], Table4[[AAPL]:[NFLX]])/SUMPRODUCT($B$2:$D$2,Table4[[AAPL]:[NFLX]])</f>
        <v>551.2999397095964</v>
      </c>
      <c r="U232" s="1">
        <v>43661</v>
      </c>
      <c r="V232" s="3">
        <f t="shared" si="18"/>
        <v>6.446323272210662E-2</v>
      </c>
      <c r="W232" s="3">
        <f t="shared" si="19"/>
        <v>7.5594898687300835E-2</v>
      </c>
    </row>
    <row r="233" spans="1:23" x14ac:dyDescent="0.25">
      <c r="A233" s="4">
        <v>43668</v>
      </c>
      <c r="B233" s="3">
        <v>62.841351209999999</v>
      </c>
      <c r="C233" s="3">
        <v>3460.5721370000001</v>
      </c>
      <c r="D233" s="3">
        <v>396.2203988</v>
      </c>
      <c r="G233" s="1">
        <v>43668</v>
      </c>
      <c r="H233" s="3">
        <f t="shared" si="15"/>
        <v>0.10782072960093954</v>
      </c>
      <c r="I233" s="3">
        <f t="shared" si="16"/>
        <v>-0.18083347558534399</v>
      </c>
      <c r="J233" s="3">
        <f t="shared" si="17"/>
        <v>0.36678622136063016</v>
      </c>
      <c r="L233" s="1">
        <v>43668</v>
      </c>
      <c r="M233" s="3">
        <f>SUM(Table1[[#This Row],[AAPL]:[NFLX]])/3</f>
        <v>1306.5446290033335</v>
      </c>
      <c r="N233" s="3">
        <f>100*SUMPRODUCT(Table1[[#This Row],[AAPL]:[NFLX]], Table4[[AAPL]:[NFLX]])/SUMPRODUCT($B$2:$D$2,Table4[[AAPL]:[NFLX]])</f>
        <v>463.51168586824019</v>
      </c>
      <c r="U233" s="1">
        <v>43668</v>
      </c>
      <c r="V233" s="3">
        <f t="shared" si="18"/>
        <v>-0.1425224054399585</v>
      </c>
      <c r="W233" s="3">
        <f t="shared" si="19"/>
        <v>-0.15923864219466391</v>
      </c>
    </row>
    <row r="234" spans="1:23" x14ac:dyDescent="0.25">
      <c r="A234" s="4">
        <v>43675</v>
      </c>
      <c r="B234" s="3">
        <v>63.756251249999998</v>
      </c>
      <c r="C234" s="3">
        <v>3543.4669210000002</v>
      </c>
      <c r="D234" s="3">
        <v>309.26508740000003</v>
      </c>
      <c r="G234" s="1">
        <v>43675</v>
      </c>
      <c r="H234" s="3">
        <f t="shared" si="15"/>
        <v>1.4558885548826492E-2</v>
      </c>
      <c r="I234" s="3">
        <f t="shared" si="16"/>
        <v>2.3954069072480679E-2</v>
      </c>
      <c r="J234" s="3">
        <f t="shared" si="17"/>
        <v>-0.21946197536359649</v>
      </c>
      <c r="L234" s="1">
        <v>43675</v>
      </c>
      <c r="M234" s="3">
        <f>SUM(Table1[[#This Row],[AAPL]:[NFLX]])/3</f>
        <v>1305.49608655</v>
      </c>
      <c r="N234" s="3">
        <f>100*SUMPRODUCT(Table1[[#This Row],[AAPL]:[NFLX]], Table4[[AAPL]:[NFLX]])/SUMPRODUCT($B$2:$D$2,Table4[[AAPL]:[NFLX]])</f>
        <v>470.45771404538294</v>
      </c>
      <c r="U234" s="1">
        <v>43675</v>
      </c>
      <c r="V234" s="3">
        <f t="shared" si="18"/>
        <v>-8.0253091249810169E-4</v>
      </c>
      <c r="W234" s="3">
        <f t="shared" si="19"/>
        <v>1.498565923776355E-2</v>
      </c>
    </row>
    <row r="235" spans="1:23" x14ac:dyDescent="0.25">
      <c r="A235" s="4">
        <v>43682</v>
      </c>
      <c r="B235" s="3">
        <v>56.779676129999999</v>
      </c>
      <c r="C235" s="3">
        <v>3609.3756560000002</v>
      </c>
      <c r="D235" s="3">
        <v>370.7159916</v>
      </c>
      <c r="G235" s="1">
        <v>43682</v>
      </c>
      <c r="H235" s="3">
        <f t="shared" si="15"/>
        <v>-0.10942574231103339</v>
      </c>
      <c r="I235" s="3">
        <f t="shared" si="16"/>
        <v>1.8600070628400252E-2</v>
      </c>
      <c r="J235" s="3">
        <f t="shared" si="17"/>
        <v>0.19869977796918295</v>
      </c>
      <c r="L235" s="1">
        <v>43682</v>
      </c>
      <c r="M235" s="3">
        <f>SUM(Table1[[#This Row],[AAPL]:[NFLX]])/3</f>
        <v>1345.6237745766668</v>
      </c>
      <c r="N235" s="3">
        <f>100*SUMPRODUCT(Table1[[#This Row],[AAPL]:[NFLX]], Table4[[AAPL]:[NFLX]])/SUMPRODUCT($B$2:$D$2,Table4[[AAPL]:[NFLX]])</f>
        <v>478.81376434663571</v>
      </c>
      <c r="U235" s="1">
        <v>43682</v>
      </c>
      <c r="V235" s="3">
        <f t="shared" si="18"/>
        <v>3.0737501582797734E-2</v>
      </c>
      <c r="W235" s="3">
        <f t="shared" si="19"/>
        <v>1.7761533187330612E-2</v>
      </c>
    </row>
    <row r="236" spans="1:23" x14ac:dyDescent="0.25">
      <c r="A236" s="4">
        <v>43689</v>
      </c>
      <c r="B236" s="3">
        <v>65.047499999999999</v>
      </c>
      <c r="C236" s="3">
        <v>3578.8658970000001</v>
      </c>
      <c r="D236" s="3">
        <v>311.88398760000001</v>
      </c>
      <c r="G236" s="1">
        <v>43689</v>
      </c>
      <c r="H236" s="3">
        <f t="shared" si="15"/>
        <v>0.14561238163934559</v>
      </c>
      <c r="I236" s="3">
        <f t="shared" si="16"/>
        <v>-8.4529187061154233E-3</v>
      </c>
      <c r="J236" s="3">
        <f t="shared" si="17"/>
        <v>-0.15869831712973231</v>
      </c>
      <c r="L236" s="1">
        <v>43689</v>
      </c>
      <c r="M236" s="3">
        <f>SUM(Table1[[#This Row],[AAPL]:[NFLX]])/3</f>
        <v>1318.5991282000002</v>
      </c>
      <c r="N236" s="3">
        <f>100*SUMPRODUCT(Table1[[#This Row],[AAPL]:[NFLX]], Table4[[AAPL]:[NFLX]])/SUMPRODUCT($B$2:$D$2,Table4[[AAPL]:[NFLX]])</f>
        <v>475.35330009763646</v>
      </c>
      <c r="U236" s="1">
        <v>43689</v>
      </c>
      <c r="V236" s="3">
        <f t="shared" si="18"/>
        <v>-2.0083359767605603E-2</v>
      </c>
      <c r="W236" s="3">
        <f t="shared" si="19"/>
        <v>-7.2271611776265733E-3</v>
      </c>
    </row>
    <row r="237" spans="1:23" x14ac:dyDescent="0.25">
      <c r="A237" s="4">
        <v>43696</v>
      </c>
      <c r="B237" s="3">
        <v>55.725999999999999</v>
      </c>
      <c r="C237" s="3">
        <v>3111.524199</v>
      </c>
      <c r="D237" s="3">
        <v>311.84080210000002</v>
      </c>
      <c r="G237" s="1">
        <v>43696</v>
      </c>
      <c r="H237" s="3">
        <f t="shared" si="15"/>
        <v>-0.14330297090587649</v>
      </c>
      <c r="I237" s="3">
        <f t="shared" si="16"/>
        <v>-0.13058374117670946</v>
      </c>
      <c r="J237" s="3">
        <f t="shared" si="17"/>
        <v>-1.384665507591861E-4</v>
      </c>
      <c r="L237" s="1">
        <v>43696</v>
      </c>
      <c r="M237" s="3">
        <f>SUM(Table1[[#This Row],[AAPL]:[NFLX]])/3</f>
        <v>1159.6970003666668</v>
      </c>
      <c r="N237" s="3">
        <f>100*SUMPRODUCT(Table1[[#This Row],[AAPL]:[NFLX]], Table4[[AAPL]:[NFLX]])/SUMPRODUCT($B$2:$D$2,Table4[[AAPL]:[NFLX]])</f>
        <v>414.67958392590288</v>
      </c>
      <c r="U237" s="1">
        <v>43696</v>
      </c>
      <c r="V237" s="3">
        <f t="shared" si="18"/>
        <v>-0.12050829128807961</v>
      </c>
      <c r="W237" s="3">
        <f t="shared" si="19"/>
        <v>-0.12763920258736258</v>
      </c>
    </row>
    <row r="238" spans="1:23" x14ac:dyDescent="0.25">
      <c r="A238" s="4">
        <v>43703</v>
      </c>
      <c r="B238" s="3">
        <v>59.490901139999998</v>
      </c>
      <c r="C238" s="3">
        <v>3193.7694900000001</v>
      </c>
      <c r="D238" s="3">
        <v>276.125</v>
      </c>
      <c r="G238" s="1">
        <v>43703</v>
      </c>
      <c r="H238" s="3">
        <f t="shared" si="15"/>
        <v>6.7560943545203297E-2</v>
      </c>
      <c r="I238" s="3">
        <f t="shared" si="16"/>
        <v>2.6432476734853182E-2</v>
      </c>
      <c r="J238" s="3">
        <f t="shared" si="17"/>
        <v>-0.11453216467980608</v>
      </c>
      <c r="L238" s="1">
        <v>43703</v>
      </c>
      <c r="M238" s="3">
        <f>SUM(Table1[[#This Row],[AAPL]:[NFLX]])/3</f>
        <v>1176.4617970466668</v>
      </c>
      <c r="N238" s="3">
        <f>100*SUMPRODUCT(Table1[[#This Row],[AAPL]:[NFLX]], Table4[[AAPL]:[NFLX]])/SUMPRODUCT($B$2:$D$2,Table4[[AAPL]:[NFLX]])</f>
        <v>424.58776294343829</v>
      </c>
      <c r="U238" s="1">
        <v>43703</v>
      </c>
      <c r="V238" s="3">
        <f t="shared" si="18"/>
        <v>1.4456186982202605E-2</v>
      </c>
      <c r="W238" s="3">
        <f t="shared" si="19"/>
        <v>2.3893578081977295E-2</v>
      </c>
    </row>
    <row r="239" spans="1:23" x14ac:dyDescent="0.25">
      <c r="A239" s="4">
        <v>43710</v>
      </c>
      <c r="B239" s="3">
        <v>67.176898739999999</v>
      </c>
      <c r="C239" s="3">
        <v>3032.808908</v>
      </c>
      <c r="D239" s="3">
        <v>261.15301169999998</v>
      </c>
      <c r="G239" s="1">
        <v>43710</v>
      </c>
      <c r="H239" s="3">
        <f t="shared" si="15"/>
        <v>0.12919618719361023</v>
      </c>
      <c r="I239" s="3">
        <f t="shared" si="16"/>
        <v>-5.0398309115289391E-2</v>
      </c>
      <c r="J239" s="3">
        <f t="shared" si="17"/>
        <v>-5.4221777455862458E-2</v>
      </c>
      <c r="L239" s="1">
        <v>43710</v>
      </c>
      <c r="M239" s="3">
        <f>SUM(Table1[[#This Row],[AAPL]:[NFLX]])/3</f>
        <v>1120.3796061466667</v>
      </c>
      <c r="N239" s="3">
        <f>100*SUMPRODUCT(Table1[[#This Row],[AAPL]:[NFLX]], Table4[[AAPL]:[NFLX]])/SUMPRODUCT($B$2:$D$2,Table4[[AAPL]:[NFLX]])</f>
        <v>406.65791757589324</v>
      </c>
      <c r="U239" s="1">
        <v>43710</v>
      </c>
      <c r="V239" s="3">
        <f t="shared" si="18"/>
        <v>-4.7670218481200288E-2</v>
      </c>
      <c r="W239" s="3">
        <f t="shared" si="19"/>
        <v>-4.2228832134131929E-2</v>
      </c>
    </row>
    <row r="240" spans="1:23" x14ac:dyDescent="0.25">
      <c r="A240" s="4">
        <v>43717</v>
      </c>
      <c r="B240" s="3">
        <v>69.453125</v>
      </c>
      <c r="C240" s="3">
        <v>3486.2849719999999</v>
      </c>
      <c r="D240" s="3">
        <v>323.56499339999999</v>
      </c>
      <c r="G240" s="1">
        <v>43717</v>
      </c>
      <c r="H240" s="3">
        <f t="shared" si="15"/>
        <v>3.3884062865269467E-2</v>
      </c>
      <c r="I240" s="3">
        <f t="shared" si="16"/>
        <v>0.14952345424857211</v>
      </c>
      <c r="J240" s="3">
        <f t="shared" si="17"/>
        <v>0.23898626055936853</v>
      </c>
      <c r="L240" s="1">
        <v>43717</v>
      </c>
      <c r="M240" s="3">
        <f>SUM(Table1[[#This Row],[AAPL]:[NFLX]])/3</f>
        <v>1293.1010301333333</v>
      </c>
      <c r="N240" s="3">
        <f>100*SUMPRODUCT(Table1[[#This Row],[AAPL]:[NFLX]], Table4[[AAPL]:[NFLX]])/SUMPRODUCT($B$2:$D$2,Table4[[AAPL]:[NFLX]])</f>
        <v>465.86926303286162</v>
      </c>
      <c r="U240" s="1">
        <v>43717</v>
      </c>
      <c r="V240" s="3">
        <f t="shared" si="18"/>
        <v>0.15416330593584193</v>
      </c>
      <c r="W240" s="3">
        <f t="shared" si="19"/>
        <v>0.14560480172113696</v>
      </c>
    </row>
    <row r="241" spans="1:23" x14ac:dyDescent="0.25">
      <c r="A241" s="4">
        <v>43724</v>
      </c>
      <c r="B241" s="3">
        <v>63.141698839999997</v>
      </c>
      <c r="C241" s="3">
        <v>2934.5281519999999</v>
      </c>
      <c r="D241" s="3">
        <v>224.7225</v>
      </c>
      <c r="G241" s="1">
        <v>43724</v>
      </c>
      <c r="H241" s="3">
        <f t="shared" si="15"/>
        <v>-9.0873177556805448E-2</v>
      </c>
      <c r="I241" s="3">
        <f t="shared" si="16"/>
        <v>-0.15826497960763949</v>
      </c>
      <c r="J241" s="3">
        <f t="shared" si="17"/>
        <v>-0.30547956489782618</v>
      </c>
      <c r="L241" s="1">
        <v>43724</v>
      </c>
      <c r="M241" s="3">
        <f>SUM(Table1[[#This Row],[AAPL]:[NFLX]])/3</f>
        <v>1074.1307836133333</v>
      </c>
      <c r="N241" s="3">
        <f>100*SUMPRODUCT(Table1[[#This Row],[AAPL]:[NFLX]], Table4[[AAPL]:[NFLX]])/SUMPRODUCT($B$2:$D$2,Table4[[AAPL]:[NFLX]])</f>
        <v>391.71982093543141</v>
      </c>
      <c r="U241" s="1">
        <v>43724</v>
      </c>
      <c r="V241" s="3">
        <f t="shared" si="18"/>
        <v>-0.16933730730801577</v>
      </c>
      <c r="W241" s="3">
        <f t="shared" si="19"/>
        <v>-0.15916362804171486</v>
      </c>
    </row>
    <row r="242" spans="1:23" x14ac:dyDescent="0.25">
      <c r="A242" s="4">
        <v>43731</v>
      </c>
      <c r="B242" s="3">
        <v>67.834202480000002</v>
      </c>
      <c r="C242" s="3">
        <v>3074.4067230000001</v>
      </c>
      <c r="D242" s="3">
        <v>234.1411884</v>
      </c>
      <c r="G242" s="1">
        <v>43731</v>
      </c>
      <c r="H242" s="3">
        <f t="shared" si="15"/>
        <v>7.4317031790524526E-2</v>
      </c>
      <c r="I242" s="3">
        <f t="shared" si="16"/>
        <v>4.766646075781119E-2</v>
      </c>
      <c r="J242" s="3">
        <f t="shared" si="17"/>
        <v>4.1912529452992058E-2</v>
      </c>
      <c r="L242" s="1">
        <v>43731</v>
      </c>
      <c r="M242" s="3">
        <f>SUM(Table1[[#This Row],[AAPL]:[NFLX]])/3</f>
        <v>1125.4607046266667</v>
      </c>
      <c r="N242" s="3">
        <f>100*SUMPRODUCT(Table1[[#This Row],[AAPL]:[NFLX]], Table4[[AAPL]:[NFLX]])/SUMPRODUCT($B$2:$D$2,Table4[[AAPL]:[NFLX]])</f>
        <v>410.89173330820518</v>
      </c>
      <c r="U242" s="1">
        <v>43731</v>
      </c>
      <c r="V242" s="3">
        <f t="shared" si="18"/>
        <v>4.7787403355726961E-2</v>
      </c>
      <c r="W242" s="3">
        <f t="shared" si="19"/>
        <v>4.8942921312970622E-2</v>
      </c>
    </row>
    <row r="243" spans="1:23" x14ac:dyDescent="0.25">
      <c r="A243" s="4">
        <v>43738</v>
      </c>
      <c r="B243" s="3">
        <v>66.967948820000004</v>
      </c>
      <c r="C243" s="3">
        <v>3107.7108029999999</v>
      </c>
      <c r="D243" s="3">
        <v>313.70851040000002</v>
      </c>
      <c r="G243" s="1">
        <v>43738</v>
      </c>
      <c r="H243" s="3">
        <f t="shared" si="15"/>
        <v>-1.2770160602321541E-2</v>
      </c>
      <c r="I243" s="3">
        <f t="shared" si="16"/>
        <v>1.0832685132662547E-2</v>
      </c>
      <c r="J243" s="3">
        <f t="shared" si="17"/>
        <v>0.33982624989529614</v>
      </c>
      <c r="L243" s="1">
        <v>43738</v>
      </c>
      <c r="M243" s="3">
        <f>SUM(Table1[[#This Row],[AAPL]:[NFLX]])/3</f>
        <v>1162.7957540733332</v>
      </c>
      <c r="N243" s="3">
        <f>100*SUMPRODUCT(Table1[[#This Row],[AAPL]:[NFLX]], Table4[[AAPL]:[NFLX]])/SUMPRODUCT($B$2:$D$2,Table4[[AAPL]:[NFLX]])</f>
        <v>417.98162616780098</v>
      </c>
      <c r="U243" s="1">
        <v>43738</v>
      </c>
      <c r="V243" s="3">
        <f t="shared" si="18"/>
        <v>3.3173125719259254E-2</v>
      </c>
      <c r="W243" s="3">
        <f t="shared" si="19"/>
        <v>1.7254892919147048E-2</v>
      </c>
    </row>
    <row r="244" spans="1:23" x14ac:dyDescent="0.25">
      <c r="A244" s="4">
        <v>43745</v>
      </c>
      <c r="B244" s="3">
        <v>76.768252599999997</v>
      </c>
      <c r="C244" s="3">
        <v>3080.0466059999999</v>
      </c>
      <c r="D244" s="3">
        <v>237.66119409999999</v>
      </c>
      <c r="G244" s="1">
        <v>43745</v>
      </c>
      <c r="H244" s="3">
        <f t="shared" si="15"/>
        <v>0.14634319779364555</v>
      </c>
      <c r="I244" s="3">
        <f t="shared" si="16"/>
        <v>-8.9017925906408925E-3</v>
      </c>
      <c r="J244" s="3">
        <f t="shared" si="17"/>
        <v>-0.24241394090021481</v>
      </c>
      <c r="L244" s="1">
        <v>43745</v>
      </c>
      <c r="M244" s="3">
        <f>SUM(Table1[[#This Row],[AAPL]:[NFLX]])/3</f>
        <v>1131.4920175666666</v>
      </c>
      <c r="N244" s="3">
        <f>100*SUMPRODUCT(Table1[[#This Row],[AAPL]:[NFLX]], Table4[[AAPL]:[NFLX]])/SUMPRODUCT($B$2:$D$2,Table4[[AAPL]:[NFLX]])</f>
        <v>414.66831048498631</v>
      </c>
      <c r="U244" s="1">
        <v>43745</v>
      </c>
      <c r="V244" s="3">
        <f t="shared" si="18"/>
        <v>-2.6921096329263341E-2</v>
      </c>
      <c r="W244" s="3">
        <f t="shared" si="19"/>
        <v>-7.9269409834884143E-3</v>
      </c>
    </row>
    <row r="245" spans="1:23" x14ac:dyDescent="0.25">
      <c r="A245" s="4">
        <v>43752</v>
      </c>
      <c r="B245" s="3">
        <v>69.149926170000001</v>
      </c>
      <c r="C245" s="3">
        <v>3208.5102740000002</v>
      </c>
      <c r="D245" s="3">
        <v>261.53498860000002</v>
      </c>
      <c r="G245" s="1">
        <v>43752</v>
      </c>
      <c r="H245" s="3">
        <f t="shared" si="15"/>
        <v>-9.9237981482986057E-2</v>
      </c>
      <c r="I245" s="3">
        <f t="shared" si="16"/>
        <v>4.1708351993684195E-2</v>
      </c>
      <c r="J245" s="3">
        <f t="shared" si="17"/>
        <v>0.10045306130185783</v>
      </c>
      <c r="L245" s="1">
        <v>43752</v>
      </c>
      <c r="M245" s="3">
        <f>SUM(Table1[[#This Row],[AAPL]:[NFLX]])/3</f>
        <v>1179.73172959</v>
      </c>
      <c r="N245" s="3">
        <f>100*SUMPRODUCT(Table1[[#This Row],[AAPL]:[NFLX]], Table4[[AAPL]:[NFLX]])/SUMPRODUCT($B$2:$D$2,Table4[[AAPL]:[NFLX]])</f>
        <v>428.98036678774901</v>
      </c>
      <c r="U245" s="1">
        <v>43752</v>
      </c>
      <c r="V245" s="3">
        <f t="shared" si="18"/>
        <v>4.2633718377506027E-2</v>
      </c>
      <c r="W245" s="3">
        <f t="shared" si="19"/>
        <v>3.4514468409760211E-2</v>
      </c>
    </row>
    <row r="246" spans="1:23" x14ac:dyDescent="0.25">
      <c r="A246" s="4">
        <v>43759</v>
      </c>
      <c r="B246" s="3">
        <v>77.672700000000006</v>
      </c>
      <c r="C246" s="3">
        <v>3109.2757710000001</v>
      </c>
      <c r="D246" s="3">
        <v>276.82000699999998</v>
      </c>
      <c r="G246" s="1">
        <v>43759</v>
      </c>
      <c r="H246" s="3">
        <f t="shared" si="15"/>
        <v>0.12325065697174273</v>
      </c>
      <c r="I246" s="3">
        <f t="shared" si="16"/>
        <v>-3.0928528982481957E-2</v>
      </c>
      <c r="J246" s="3">
        <f t="shared" si="17"/>
        <v>5.8443493476038694E-2</v>
      </c>
      <c r="L246" s="1">
        <v>43759</v>
      </c>
      <c r="M246" s="3">
        <f>SUM(Table1[[#This Row],[AAPL]:[NFLX]])/3</f>
        <v>1154.5894926666667</v>
      </c>
      <c r="N246" s="3">
        <f>100*SUMPRODUCT(Table1[[#This Row],[AAPL]:[NFLX]], Table4[[AAPL]:[NFLX]])/SUMPRODUCT($B$2:$D$2,Table4[[AAPL]:[NFLX]])</f>
        <v>420.17760511456959</v>
      </c>
      <c r="U246" s="1">
        <v>43759</v>
      </c>
      <c r="V246" s="3">
        <f t="shared" si="18"/>
        <v>-2.1311825640284429E-2</v>
      </c>
      <c r="W246" s="3">
        <f t="shared" si="19"/>
        <v>-2.0520197087562402E-2</v>
      </c>
    </row>
    <row r="247" spans="1:23" x14ac:dyDescent="0.25">
      <c r="A247" s="4">
        <v>43766</v>
      </c>
      <c r="B247" s="3">
        <v>81.862402560000007</v>
      </c>
      <c r="C247" s="3">
        <v>2631.6252730000001</v>
      </c>
      <c r="D247" s="3">
        <v>258.12899820000001</v>
      </c>
      <c r="G247" s="1">
        <v>43766</v>
      </c>
      <c r="H247" s="3">
        <f t="shared" si="15"/>
        <v>5.3940477928538601E-2</v>
      </c>
      <c r="I247" s="3">
        <f t="shared" si="16"/>
        <v>-0.15362114305042129</v>
      </c>
      <c r="J247" s="3">
        <f t="shared" si="17"/>
        <v>-6.7520440457181141E-2</v>
      </c>
      <c r="L247" s="1">
        <v>43766</v>
      </c>
      <c r="M247" s="3">
        <f>SUM(Table1[[#This Row],[AAPL]:[NFLX]])/3</f>
        <v>990.53889125333342</v>
      </c>
      <c r="N247" s="3">
        <f>100*SUMPRODUCT(Table1[[#This Row],[AAPL]:[NFLX]], Table4[[AAPL]:[NFLX]])/SUMPRODUCT($B$2:$D$2,Table4[[AAPL]:[NFLX]])</f>
        <v>361.90822983036605</v>
      </c>
      <c r="U247" s="1">
        <v>43766</v>
      </c>
      <c r="V247" s="3">
        <f t="shared" si="18"/>
        <v>-0.14208565248107205</v>
      </c>
      <c r="W247" s="3">
        <f t="shared" si="19"/>
        <v>-0.13867796516264891</v>
      </c>
    </row>
    <row r="248" spans="1:23" x14ac:dyDescent="0.25">
      <c r="A248" s="4">
        <v>43773</v>
      </c>
      <c r="B248" s="3">
        <v>79.993054920000006</v>
      </c>
      <c r="C248" s="3">
        <v>3507.8255060000001</v>
      </c>
      <c r="D248" s="3">
        <v>317.81130760000002</v>
      </c>
      <c r="G248" s="1">
        <v>43773</v>
      </c>
      <c r="H248" s="3">
        <f t="shared" si="15"/>
        <v>-2.2835240373380031E-2</v>
      </c>
      <c r="I248" s="3">
        <f t="shared" si="16"/>
        <v>0.33295022737076441</v>
      </c>
      <c r="J248" s="3">
        <f t="shared" si="17"/>
        <v>0.23121117664493382</v>
      </c>
      <c r="L248" s="1">
        <v>43773</v>
      </c>
      <c r="M248" s="3">
        <f>SUM(Table1[[#This Row],[AAPL]:[NFLX]])/3</f>
        <v>1301.87662284</v>
      </c>
      <c r="N248" s="3">
        <f>100*SUMPRODUCT(Table1[[#This Row],[AAPL]:[NFLX]], Table4[[AAPL]:[NFLX]])/SUMPRODUCT($B$2:$D$2,Table4[[AAPL]:[NFLX]])</f>
        <v>471.75269252563578</v>
      </c>
      <c r="U248" s="1">
        <v>43773</v>
      </c>
      <c r="V248" s="3">
        <f t="shared" si="18"/>
        <v>0.31431146655203968</v>
      </c>
      <c r="W248" s="3">
        <f t="shared" si="19"/>
        <v>0.30351468588254021</v>
      </c>
    </row>
    <row r="249" spans="1:23" x14ac:dyDescent="0.25">
      <c r="A249" s="4">
        <v>43780</v>
      </c>
      <c r="B249" s="3">
        <v>85.70760258</v>
      </c>
      <c r="C249" s="3">
        <v>3663.3659189999998</v>
      </c>
      <c r="D249" s="3">
        <v>312.7317989</v>
      </c>
      <c r="G249" s="1">
        <v>43780</v>
      </c>
      <c r="H249" s="3">
        <f t="shared" si="15"/>
        <v>7.1438047536939761E-2</v>
      </c>
      <c r="I249" s="3">
        <f t="shared" si="16"/>
        <v>4.4340977831979912E-2</v>
      </c>
      <c r="J249" s="3">
        <f t="shared" si="17"/>
        <v>-1.5982781539016642E-2</v>
      </c>
      <c r="L249" s="1">
        <v>43780</v>
      </c>
      <c r="M249" s="3">
        <f>SUM(Table1[[#This Row],[AAPL]:[NFLX]])/3</f>
        <v>1353.9351068266667</v>
      </c>
      <c r="N249" s="3">
        <f>100*SUMPRODUCT(Table1[[#This Row],[AAPL]:[NFLX]], Table4[[AAPL]:[NFLX]])/SUMPRODUCT($B$2:$D$2,Table4[[AAPL]:[NFLX]])</f>
        <v>492.59543609364664</v>
      </c>
      <c r="U249" s="1">
        <v>43780</v>
      </c>
      <c r="V249" s="3">
        <f t="shared" si="18"/>
        <v>3.9987263826201047E-2</v>
      </c>
      <c r="W249" s="3">
        <f t="shared" si="19"/>
        <v>4.4181504203875281E-2</v>
      </c>
    </row>
    <row r="250" spans="1:23" x14ac:dyDescent="0.25">
      <c r="A250" s="4">
        <v>43787</v>
      </c>
      <c r="B250" s="3">
        <v>83.11515</v>
      </c>
      <c r="C250" s="3">
        <v>3724.66813</v>
      </c>
      <c r="D250" s="3">
        <v>291.85121029999999</v>
      </c>
      <c r="G250" s="1">
        <v>43787</v>
      </c>
      <c r="H250" s="3">
        <f t="shared" si="15"/>
        <v>-3.0247638505349495E-2</v>
      </c>
      <c r="I250" s="3">
        <f t="shared" si="16"/>
        <v>1.673384869419051E-2</v>
      </c>
      <c r="J250" s="3">
        <f t="shared" si="17"/>
        <v>-6.6768357658048214E-2</v>
      </c>
      <c r="L250" s="1">
        <v>43787</v>
      </c>
      <c r="M250" s="3">
        <f>SUM(Table1[[#This Row],[AAPL]:[NFLX]])/3</f>
        <v>1366.5448300999999</v>
      </c>
      <c r="N250" s="3">
        <f>100*SUMPRODUCT(Table1[[#This Row],[AAPL]:[NFLX]], Table4[[AAPL]:[NFLX]])/SUMPRODUCT($B$2:$D$2,Table4[[AAPL]:[NFLX]])</f>
        <v>498.44184717301158</v>
      </c>
      <c r="U250" s="1">
        <v>43787</v>
      </c>
      <c r="V250" s="3">
        <f t="shared" si="18"/>
        <v>9.3133882190910081E-3</v>
      </c>
      <c r="W250" s="3">
        <f t="shared" si="19"/>
        <v>1.1868585559232604E-2</v>
      </c>
    </row>
    <row r="251" spans="1:23" x14ac:dyDescent="0.25">
      <c r="A251" s="4">
        <v>43794</v>
      </c>
      <c r="B251" s="3">
        <v>84.851875000000007</v>
      </c>
      <c r="C251" s="3">
        <v>3284.6592890000002</v>
      </c>
      <c r="D251" s="3">
        <v>377.59200479999998</v>
      </c>
      <c r="G251" s="1">
        <v>43794</v>
      </c>
      <c r="H251" s="3">
        <f t="shared" si="15"/>
        <v>2.0895408358163427E-2</v>
      </c>
      <c r="I251" s="3">
        <f t="shared" si="16"/>
        <v>-0.11813370363281193</v>
      </c>
      <c r="J251" s="3">
        <f t="shared" si="17"/>
        <v>0.29378255588477853</v>
      </c>
      <c r="L251" s="1">
        <v>43794</v>
      </c>
      <c r="M251" s="3">
        <f>SUM(Table1[[#This Row],[AAPL]:[NFLX]])/3</f>
        <v>1249.0343895999999</v>
      </c>
      <c r="N251" s="3">
        <f>100*SUMPRODUCT(Table1[[#This Row],[AAPL]:[NFLX]], Table4[[AAPL]:[NFLX]])/SUMPRODUCT($B$2:$D$2,Table4[[AAPL]:[NFLX]])</f>
        <v>448.2971270837316</v>
      </c>
      <c r="U251" s="1">
        <v>43794</v>
      </c>
      <c r="V251" s="3">
        <f t="shared" si="18"/>
        <v>-8.5990915125265868E-2</v>
      </c>
      <c r="W251" s="3">
        <f t="shared" si="19"/>
        <v>-0.10060294971957784</v>
      </c>
    </row>
    <row r="252" spans="1:23" x14ac:dyDescent="0.25">
      <c r="A252" s="4">
        <v>43801</v>
      </c>
      <c r="B252" s="3">
        <v>85.273647479999994</v>
      </c>
      <c r="C252" s="3">
        <v>3705.6849090000001</v>
      </c>
      <c r="D252" s="3">
        <v>295.05600579999998</v>
      </c>
      <c r="G252" s="1">
        <v>43801</v>
      </c>
      <c r="H252" s="3">
        <f t="shared" si="15"/>
        <v>4.9706913371093692E-3</v>
      </c>
      <c r="I252" s="3">
        <f t="shared" si="16"/>
        <v>0.12817938877556437</v>
      </c>
      <c r="J252" s="3">
        <f t="shared" si="17"/>
        <v>-0.21858513408862307</v>
      </c>
      <c r="L252" s="1">
        <v>43801</v>
      </c>
      <c r="M252" s="3">
        <f>SUM(Table1[[#This Row],[AAPL]:[NFLX]])/3</f>
        <v>1362.0048540933333</v>
      </c>
      <c r="N252" s="3">
        <f>100*SUMPRODUCT(Table1[[#This Row],[AAPL]:[NFLX]], Table4[[AAPL]:[NFLX]])/SUMPRODUCT($B$2:$D$2,Table4[[AAPL]:[NFLX]])</f>
        <v>496.94304725576933</v>
      </c>
      <c r="U252" s="1">
        <v>43801</v>
      </c>
      <c r="V252" s="3">
        <f t="shared" si="18"/>
        <v>9.044624025885456E-2</v>
      </c>
      <c r="W252" s="3">
        <f t="shared" si="19"/>
        <v>0.10851267436954107</v>
      </c>
    </row>
    <row r="253" spans="1:23" x14ac:dyDescent="0.25">
      <c r="A253" s="4">
        <v>43808</v>
      </c>
      <c r="B253" s="3">
        <v>77.729872740000005</v>
      </c>
      <c r="C253" s="3">
        <v>3407.4187860000002</v>
      </c>
      <c r="D253" s="3">
        <v>313.42500000000001</v>
      </c>
      <c r="G253" s="1">
        <v>43808</v>
      </c>
      <c r="H253" s="3">
        <f t="shared" si="15"/>
        <v>-8.8465486852421782E-2</v>
      </c>
      <c r="I253" s="3">
        <f t="shared" si="16"/>
        <v>-8.0488797705277282E-2</v>
      </c>
      <c r="J253" s="3">
        <f t="shared" si="17"/>
        <v>6.2255957645041882E-2</v>
      </c>
      <c r="L253" s="1">
        <v>43808</v>
      </c>
      <c r="M253" s="3">
        <f>SUM(Table1[[#This Row],[AAPL]:[NFLX]])/3</f>
        <v>1266.1912195800001</v>
      </c>
      <c r="N253" s="3">
        <f>100*SUMPRODUCT(Table1[[#This Row],[AAPL]:[NFLX]], Table4[[AAPL]:[NFLX]])/SUMPRODUCT($B$2:$D$2,Table4[[AAPL]:[NFLX]])</f>
        <v>458.4516836516716</v>
      </c>
      <c r="U253" s="1">
        <v>43808</v>
      </c>
      <c r="V253" s="3">
        <f t="shared" si="18"/>
        <v>-7.0347498560946728E-2</v>
      </c>
      <c r="W253" s="3">
        <f t="shared" si="19"/>
        <v>-7.7456287630253903E-2</v>
      </c>
    </row>
    <row r="254" spans="1:23" x14ac:dyDescent="0.25">
      <c r="A254" s="4">
        <v>43815</v>
      </c>
      <c r="B254" s="3">
        <v>83.832001199999993</v>
      </c>
      <c r="C254" s="3">
        <v>3383.9883</v>
      </c>
      <c r="D254" s="3">
        <v>336.89999399999999</v>
      </c>
      <c r="G254" s="1">
        <v>43815</v>
      </c>
      <c r="H254" s="3">
        <f t="shared" si="15"/>
        <v>7.8504289855344342E-2</v>
      </c>
      <c r="I254" s="3">
        <f t="shared" si="16"/>
        <v>-6.8763153200506535E-3</v>
      </c>
      <c r="J254" s="3">
        <f t="shared" si="17"/>
        <v>7.4898281885618506E-2</v>
      </c>
      <c r="L254" s="1">
        <v>43815</v>
      </c>
      <c r="M254" s="3">
        <f>SUM(Table1[[#This Row],[AAPL]:[NFLX]])/3</f>
        <v>1268.2400983999999</v>
      </c>
      <c r="N254" s="3">
        <f>100*SUMPRODUCT(Table1[[#This Row],[AAPL]:[NFLX]], Table4[[AAPL]:[NFLX]])/SUMPRODUCT($B$2:$D$2,Table4[[AAPL]:[NFLX]])</f>
        <v>458.53388487196128</v>
      </c>
      <c r="U254" s="1">
        <v>43815</v>
      </c>
      <c r="V254" s="3">
        <f t="shared" si="18"/>
        <v>1.6181432854031478E-3</v>
      </c>
      <c r="W254" s="3">
        <f t="shared" si="19"/>
        <v>1.7930181788171099E-4</v>
      </c>
    </row>
    <row r="255" spans="1:23" x14ac:dyDescent="0.25">
      <c r="A255" s="4">
        <v>43822</v>
      </c>
      <c r="B255" s="3">
        <v>94.184996100000006</v>
      </c>
      <c r="C255" s="3">
        <v>3110.7863419999999</v>
      </c>
      <c r="D255" s="3">
        <v>263.27199680000001</v>
      </c>
      <c r="G255" s="1">
        <v>43822</v>
      </c>
      <c r="H255" s="3">
        <f t="shared" si="15"/>
        <v>0.12349693138424106</v>
      </c>
      <c r="I255" s="3">
        <f t="shared" si="16"/>
        <v>-8.0733718257832071E-2</v>
      </c>
      <c r="J255" s="3">
        <f t="shared" si="17"/>
        <v>-0.21854555806255072</v>
      </c>
      <c r="L255" s="1">
        <v>43822</v>
      </c>
      <c r="M255" s="3">
        <f>SUM(Table1[[#This Row],[AAPL]:[NFLX]])/3</f>
        <v>1156.0811116333332</v>
      </c>
      <c r="N255" s="3">
        <f>100*SUMPRODUCT(Table1[[#This Row],[AAPL]:[NFLX]], Table4[[AAPL]:[NFLX]])/SUMPRODUCT($B$2:$D$2,Table4[[AAPL]:[NFLX]])</f>
        <v>425.23492799933882</v>
      </c>
      <c r="U255" s="1">
        <v>43822</v>
      </c>
      <c r="V255" s="3">
        <f t="shared" si="18"/>
        <v>-8.8436713922044746E-2</v>
      </c>
      <c r="W255" s="3">
        <f t="shared" si="19"/>
        <v>-7.2620493209396494E-2</v>
      </c>
    </row>
    <row r="256" spans="1:23" x14ac:dyDescent="0.25">
      <c r="A256" s="4">
        <v>43829</v>
      </c>
      <c r="B256" s="3">
        <v>95.921172420000005</v>
      </c>
      <c r="C256" s="3">
        <v>3163.824329</v>
      </c>
      <c r="D256" s="3">
        <v>358.4899934</v>
      </c>
      <c r="G256" s="1">
        <v>43829</v>
      </c>
      <c r="H256" s="3">
        <f t="shared" si="15"/>
        <v>1.8433682559763871E-2</v>
      </c>
      <c r="I256" s="3">
        <f t="shared" si="16"/>
        <v>1.7049704212697792E-2</v>
      </c>
      <c r="J256" s="3">
        <f t="shared" si="17"/>
        <v>0.36167157068487732</v>
      </c>
      <c r="L256" s="1">
        <v>43829</v>
      </c>
      <c r="M256" s="3">
        <f>SUM(Table1[[#This Row],[AAPL]:[NFLX]])/3</f>
        <v>1206.0784982733333</v>
      </c>
      <c r="N256" s="3">
        <f>100*SUMPRODUCT(Table1[[#This Row],[AAPL]:[NFLX]], Table4[[AAPL]:[NFLX]])/SUMPRODUCT($B$2:$D$2,Table4[[AAPL]:[NFLX]])</f>
        <v>436.25588373843357</v>
      </c>
      <c r="U256" s="1">
        <v>43829</v>
      </c>
      <c r="V256" s="3">
        <f t="shared" si="18"/>
        <v>4.3247299983443906E-2</v>
      </c>
      <c r="W256" s="3">
        <f t="shared" si="19"/>
        <v>2.5917334192058376E-2</v>
      </c>
    </row>
    <row r="257" spans="1:23" x14ac:dyDescent="0.25">
      <c r="A257" s="4">
        <v>43836</v>
      </c>
      <c r="B257" s="3">
        <v>90.771521489999998</v>
      </c>
      <c r="C257" s="3">
        <v>3129.058712</v>
      </c>
      <c r="D257" s="3">
        <v>381.69798609999998</v>
      </c>
      <c r="G257" s="1">
        <v>43836</v>
      </c>
      <c r="H257" s="3">
        <f t="shared" si="15"/>
        <v>-5.3686280099369189E-2</v>
      </c>
      <c r="I257" s="3">
        <f t="shared" si="16"/>
        <v>-1.0988478937131285E-2</v>
      </c>
      <c r="J257" s="3">
        <f t="shared" si="17"/>
        <v>6.4738188310056122E-2</v>
      </c>
      <c r="L257" s="1">
        <v>43836</v>
      </c>
      <c r="M257" s="3">
        <f>SUM(Table1[[#This Row],[AAPL]:[NFLX]])/3</f>
        <v>1200.50940653</v>
      </c>
      <c r="N257" s="3">
        <f>100*SUMPRODUCT(Table1[[#This Row],[AAPL]:[NFLX]], Table4[[AAPL]:[NFLX]])/SUMPRODUCT($B$2:$D$2,Table4[[AAPL]:[NFLX]])</f>
        <v>431.2312679620178</v>
      </c>
      <c r="U257" s="1">
        <v>43836</v>
      </c>
      <c r="V257" s="3">
        <f t="shared" si="18"/>
        <v>-4.6175201293333669E-3</v>
      </c>
      <c r="W257" s="3">
        <f t="shared" si="19"/>
        <v>-1.1517588561460838E-2</v>
      </c>
    </row>
    <row r="258" spans="1:23" x14ac:dyDescent="0.25">
      <c r="A258" s="4">
        <v>43843</v>
      </c>
      <c r="B258" s="3">
        <v>101.9936038</v>
      </c>
      <c r="C258" s="3">
        <v>3776.057941</v>
      </c>
      <c r="D258" s="3">
        <v>397.41391520000002</v>
      </c>
      <c r="G258" s="1">
        <v>43843</v>
      </c>
      <c r="H258" s="3">
        <f t="shared" si="15"/>
        <v>0.1236299901752369</v>
      </c>
      <c r="I258" s="3">
        <f t="shared" si="16"/>
        <v>0.20677120135801402</v>
      </c>
      <c r="J258" s="3">
        <f t="shared" si="17"/>
        <v>4.1173728110482269E-2</v>
      </c>
      <c r="L258" s="1">
        <v>43843</v>
      </c>
      <c r="M258" s="3">
        <f>SUM(Table1[[#This Row],[AAPL]:[NFLX]])/3</f>
        <v>1425.1551533333334</v>
      </c>
      <c r="N258" s="3">
        <f>100*SUMPRODUCT(Table1[[#This Row],[AAPL]:[NFLX]], Table4[[AAPL]:[NFLX]])/SUMPRODUCT($B$2:$D$2,Table4[[AAPL]:[NFLX]])</f>
        <v>515.3195674564106</v>
      </c>
      <c r="U258" s="1">
        <v>43843</v>
      </c>
      <c r="V258" s="3">
        <f t="shared" si="18"/>
        <v>0.18712535327204005</v>
      </c>
      <c r="W258" s="3">
        <f t="shared" si="19"/>
        <v>0.19499583110424909</v>
      </c>
    </row>
    <row r="259" spans="1:23" x14ac:dyDescent="0.25">
      <c r="A259" s="4">
        <v>43850</v>
      </c>
      <c r="B259" s="3">
        <v>95.492998799999995</v>
      </c>
      <c r="C259" s="3">
        <v>3615.6772369999999</v>
      </c>
      <c r="D259" s="3">
        <v>342.56520389999997</v>
      </c>
      <c r="G259" s="1">
        <v>43850</v>
      </c>
      <c r="H259" s="3">
        <f t="shared" ref="H259:H322" si="20">(B259-B258)/B258</f>
        <v>-6.3735418279239259E-2</v>
      </c>
      <c r="I259" s="3">
        <f t="shared" ref="I259:I322" si="21">(C259-C258)/C258</f>
        <v>-4.2473051660199657E-2</v>
      </c>
      <c r="J259" s="3">
        <f t="shared" ref="J259:J322" si="22">(D259-D258)/D258</f>
        <v>-0.13801406846158679</v>
      </c>
      <c r="L259" s="1">
        <v>43850</v>
      </c>
      <c r="M259" s="3">
        <f>SUM(Table1[[#This Row],[AAPL]:[NFLX]])/3</f>
        <v>1351.2451465666666</v>
      </c>
      <c r="N259" s="3">
        <f>100*SUMPRODUCT(Table1[[#This Row],[AAPL]:[NFLX]], Table4[[AAPL]:[NFLX]])/SUMPRODUCT($B$2:$D$2,Table4[[AAPL]:[NFLX]])</f>
        <v>491.15939623491693</v>
      </c>
      <c r="U259" s="1">
        <v>43850</v>
      </c>
      <c r="V259" s="3">
        <f t="shared" ref="V259:V322" si="23">(M259-M258)/M258</f>
        <v>-5.1861024811085815E-2</v>
      </c>
      <c r="W259" s="3">
        <f t="shared" ref="W259:W322" si="24">(N259-N258)/N258</f>
        <v>-4.6883861485693165E-2</v>
      </c>
    </row>
    <row r="260" spans="1:23" x14ac:dyDescent="0.25">
      <c r="A260" s="4">
        <v>43857</v>
      </c>
      <c r="B260" s="3">
        <v>90.531677340000002</v>
      </c>
      <c r="C260" s="3">
        <v>3104.6775870000001</v>
      </c>
      <c r="D260" s="3">
        <v>282.97379669999998</v>
      </c>
      <c r="G260" s="1">
        <v>43857</v>
      </c>
      <c r="H260" s="3">
        <f t="shared" si="20"/>
        <v>-5.1954818911813187E-2</v>
      </c>
      <c r="I260" s="3">
        <f t="shared" si="21"/>
        <v>-0.14132888986075162</v>
      </c>
      <c r="J260" s="3">
        <f t="shared" si="22"/>
        <v>-0.17395639288979167</v>
      </c>
      <c r="L260" s="1">
        <v>43857</v>
      </c>
      <c r="M260" s="3">
        <f>SUM(Table1[[#This Row],[AAPL]:[NFLX]])/3</f>
        <v>1159.39435368</v>
      </c>
      <c r="N260" s="3">
        <f>100*SUMPRODUCT(Table1[[#This Row],[AAPL]:[NFLX]], Table4[[AAPL]:[NFLX]])/SUMPRODUCT($B$2:$D$2,Table4[[AAPL]:[NFLX]])</f>
        <v>424.09055681186305</v>
      </c>
      <c r="U260" s="1">
        <v>43857</v>
      </c>
      <c r="V260" s="3">
        <f t="shared" si="23"/>
        <v>-0.14198074522164525</v>
      </c>
      <c r="W260" s="3">
        <f t="shared" si="24"/>
        <v>-0.1365520845924639</v>
      </c>
    </row>
    <row r="261" spans="1:23" x14ac:dyDescent="0.25">
      <c r="A261" s="4">
        <v>43864</v>
      </c>
      <c r="B261" s="3">
        <v>89.608400000000003</v>
      </c>
      <c r="C261" s="3">
        <v>3211.2400769999999</v>
      </c>
      <c r="D261" s="3">
        <v>348.43148960000002</v>
      </c>
      <c r="G261" s="1">
        <v>43864</v>
      </c>
      <c r="H261" s="3">
        <f t="shared" si="20"/>
        <v>-1.0198389857867605E-2</v>
      </c>
      <c r="I261" s="3">
        <f t="shared" si="21"/>
        <v>3.4323206521089819E-2</v>
      </c>
      <c r="J261" s="3">
        <f t="shared" si="22"/>
        <v>0.23132068644997633</v>
      </c>
      <c r="L261" s="1">
        <v>43864</v>
      </c>
      <c r="M261" s="3">
        <f>SUM(Table1[[#This Row],[AAPL]:[NFLX]])/3</f>
        <v>1216.4266555333334</v>
      </c>
      <c r="N261" s="3">
        <f>100*SUMPRODUCT(Table1[[#This Row],[AAPL]:[NFLX]], Table4[[AAPL]:[NFLX]])/SUMPRODUCT($B$2:$D$2,Table4[[AAPL]:[NFLX]])</f>
        <v>439.61230525575087</v>
      </c>
      <c r="U261" s="1">
        <v>43864</v>
      </c>
      <c r="V261" s="3">
        <f t="shared" si="23"/>
        <v>4.919146075906683E-2</v>
      </c>
      <c r="W261" s="3">
        <f t="shared" si="24"/>
        <v>3.6600080323820186E-2</v>
      </c>
    </row>
    <row r="262" spans="1:23" x14ac:dyDescent="0.25">
      <c r="A262" s="4">
        <v>43871</v>
      </c>
      <c r="B262" s="3">
        <v>97.485003599999999</v>
      </c>
      <c r="C262" s="3">
        <v>3579.7502119999999</v>
      </c>
      <c r="D262" s="3">
        <v>441.26399300000003</v>
      </c>
      <c r="G262" s="1">
        <v>43871</v>
      </c>
      <c r="H262" s="3">
        <f t="shared" si="20"/>
        <v>8.7900281670021951E-2</v>
      </c>
      <c r="I262" s="3">
        <f t="shared" si="21"/>
        <v>0.11475633280719048</v>
      </c>
      <c r="J262" s="3">
        <f t="shared" si="22"/>
        <v>0.26642971766579387</v>
      </c>
      <c r="L262" s="1">
        <v>43871</v>
      </c>
      <c r="M262" s="3">
        <f>SUM(Table1[[#This Row],[AAPL]:[NFLX]])/3</f>
        <v>1372.8330695333334</v>
      </c>
      <c r="N262" s="3">
        <f>100*SUMPRODUCT(Table1[[#This Row],[AAPL]:[NFLX]], Table4[[AAPL]:[NFLX]])/SUMPRODUCT($B$2:$D$2,Table4[[AAPL]:[NFLX]])</f>
        <v>491.44101027434778</v>
      </c>
      <c r="U262" s="1">
        <v>43871</v>
      </c>
      <c r="V262" s="3">
        <f t="shared" si="23"/>
        <v>0.12857858160911873</v>
      </c>
      <c r="W262" s="3">
        <f t="shared" si="24"/>
        <v>0.11789639279647735</v>
      </c>
    </row>
    <row r="263" spans="1:23" x14ac:dyDescent="0.25">
      <c r="A263" s="4">
        <v>43878</v>
      </c>
      <c r="B263" s="3">
        <v>93.914996400000007</v>
      </c>
      <c r="C263" s="3">
        <v>3755.978188</v>
      </c>
      <c r="D263" s="3">
        <v>319.25880590000003</v>
      </c>
      <c r="G263" s="1">
        <v>43878</v>
      </c>
      <c r="H263" s="3">
        <f t="shared" si="20"/>
        <v>-3.6621091123393998E-2</v>
      </c>
      <c r="I263" s="3">
        <f t="shared" si="21"/>
        <v>4.922912649303033E-2</v>
      </c>
      <c r="J263" s="3">
        <f t="shared" si="22"/>
        <v>-0.27649023948346491</v>
      </c>
      <c r="L263" s="1">
        <v>43878</v>
      </c>
      <c r="M263" s="3">
        <f>SUM(Table1[[#This Row],[AAPL]:[NFLX]])/3</f>
        <v>1389.7173301</v>
      </c>
      <c r="N263" s="3">
        <f>100*SUMPRODUCT(Table1[[#This Row],[AAPL]:[NFLX]], Table4[[AAPL]:[NFLX]])/SUMPRODUCT($B$2:$D$2,Table4[[AAPL]:[NFLX]])</f>
        <v>506.97754004959</v>
      </c>
      <c r="U263" s="1">
        <v>43878</v>
      </c>
      <c r="V263" s="3">
        <f t="shared" si="23"/>
        <v>1.2298844587423936E-2</v>
      </c>
      <c r="W263" s="3">
        <f t="shared" si="24"/>
        <v>3.1614231312459933E-2</v>
      </c>
    </row>
    <row r="264" spans="1:23" x14ac:dyDescent="0.25">
      <c r="A264" s="4">
        <v>43885</v>
      </c>
      <c r="B264" s="3">
        <v>78.590995399999997</v>
      </c>
      <c r="C264" s="3">
        <v>3394.14075</v>
      </c>
      <c r="D264" s="3">
        <v>332.12699909999998</v>
      </c>
      <c r="G264" s="1">
        <v>43885</v>
      </c>
      <c r="H264" s="3">
        <f t="shared" si="20"/>
        <v>-0.16316883977434735</v>
      </c>
      <c r="I264" s="3">
        <f t="shared" si="21"/>
        <v>-9.6336405561682145E-2</v>
      </c>
      <c r="J264" s="3">
        <f t="shared" si="22"/>
        <v>4.0306462851429053E-2</v>
      </c>
      <c r="L264" s="1">
        <v>43885</v>
      </c>
      <c r="M264" s="3">
        <f>SUM(Table1[[#This Row],[AAPL]:[NFLX]])/3</f>
        <v>1268.2862481666666</v>
      </c>
      <c r="N264" s="3">
        <f>100*SUMPRODUCT(Table1[[#This Row],[AAPL]:[NFLX]], Table4[[AAPL]:[NFLX]])/SUMPRODUCT($B$2:$D$2,Table4[[AAPL]:[NFLX]])</f>
        <v>457.8664473591154</v>
      </c>
      <c r="U264" s="1">
        <v>43885</v>
      </c>
      <c r="V264" s="3">
        <f t="shared" si="23"/>
        <v>-8.7378259811004583E-2</v>
      </c>
      <c r="W264" s="3">
        <f t="shared" si="24"/>
        <v>-9.6870351861486417E-2</v>
      </c>
    </row>
    <row r="265" spans="1:23" x14ac:dyDescent="0.25">
      <c r="A265" s="4">
        <v>43892</v>
      </c>
      <c r="B265" s="3">
        <v>83.818700000000007</v>
      </c>
      <c r="C265" s="3">
        <v>3601.0446139999999</v>
      </c>
      <c r="D265" s="3">
        <v>398.48760110000001</v>
      </c>
      <c r="G265" s="1">
        <v>43892</v>
      </c>
      <c r="H265" s="3">
        <f t="shared" si="20"/>
        <v>6.6517857082644988E-2</v>
      </c>
      <c r="I265" s="3">
        <f t="shared" si="21"/>
        <v>6.095912905202882E-2</v>
      </c>
      <c r="J265" s="3">
        <f t="shared" si="22"/>
        <v>0.19980490047428978</v>
      </c>
      <c r="L265" s="1">
        <v>43892</v>
      </c>
      <c r="M265" s="3">
        <f>SUM(Table1[[#This Row],[AAPL]:[NFLX]])/3</f>
        <v>1361.1169717</v>
      </c>
      <c r="N265" s="3">
        <f>100*SUMPRODUCT(Table1[[#This Row],[AAPL]:[NFLX]], Table4[[AAPL]:[NFLX]])/SUMPRODUCT($B$2:$D$2,Table4[[AAPL]:[NFLX]])</f>
        <v>487.8159875573968</v>
      </c>
      <c r="U265" s="1">
        <v>43892</v>
      </c>
      <c r="V265" s="3">
        <f t="shared" si="23"/>
        <v>7.3193826446925597E-2</v>
      </c>
      <c r="W265" s="3">
        <f t="shared" si="24"/>
        <v>6.5411083015635932E-2</v>
      </c>
    </row>
    <row r="266" spans="1:23" x14ac:dyDescent="0.25">
      <c r="A266" s="4">
        <v>43899</v>
      </c>
      <c r="B266" s="3">
        <v>76.441749999999999</v>
      </c>
      <c r="C266" s="3">
        <v>3324.5625</v>
      </c>
      <c r="D266" s="3">
        <v>336.29998799999998</v>
      </c>
      <c r="G266" s="1">
        <v>43899</v>
      </c>
      <c r="H266" s="3">
        <f t="shared" si="20"/>
        <v>-8.8010789954986263E-2</v>
      </c>
      <c r="I266" s="3">
        <f t="shared" si="21"/>
        <v>-7.6778308417813981E-2</v>
      </c>
      <c r="J266" s="3">
        <f t="shared" si="22"/>
        <v>-0.15605909174673194</v>
      </c>
      <c r="L266" s="1">
        <v>43899</v>
      </c>
      <c r="M266" s="3">
        <f>SUM(Table1[[#This Row],[AAPL]:[NFLX]])/3</f>
        <v>1245.7680793333332</v>
      </c>
      <c r="N266" s="3">
        <f>100*SUMPRODUCT(Table1[[#This Row],[AAPL]:[NFLX]], Table4[[AAPL]:[NFLX]])/SUMPRODUCT($B$2:$D$2,Table4[[AAPL]:[NFLX]])</f>
        <v>448.7547198365591</v>
      </c>
      <c r="U266" s="1">
        <v>43899</v>
      </c>
      <c r="V266" s="3">
        <f t="shared" si="23"/>
        <v>-8.4745760110976398E-2</v>
      </c>
      <c r="W266" s="3">
        <f t="shared" si="24"/>
        <v>-8.0073775188111707E-2</v>
      </c>
    </row>
    <row r="267" spans="1:23" x14ac:dyDescent="0.25">
      <c r="A267" s="4">
        <v>43906</v>
      </c>
      <c r="B267" s="3">
        <v>71.064401239999995</v>
      </c>
      <c r="C267" s="3">
        <v>3088.6931220000001</v>
      </c>
      <c r="D267" s="3">
        <v>282.90548899999999</v>
      </c>
      <c r="G267" s="1">
        <v>43906</v>
      </c>
      <c r="H267" s="3">
        <f t="shared" si="20"/>
        <v>-7.0345704539731282E-2</v>
      </c>
      <c r="I267" s="3">
        <f t="shared" si="21"/>
        <v>-7.0947493993570546E-2</v>
      </c>
      <c r="J267" s="3">
        <f t="shared" si="22"/>
        <v>-0.15877044574857374</v>
      </c>
      <c r="L267" s="1">
        <v>43906</v>
      </c>
      <c r="M267" s="3">
        <f>SUM(Table1[[#This Row],[AAPL]:[NFLX]])/3</f>
        <v>1147.5543374133333</v>
      </c>
      <c r="N267" s="3">
        <f>100*SUMPRODUCT(Table1[[#This Row],[AAPL]:[NFLX]], Table4[[AAPL]:[NFLX]])/SUMPRODUCT($B$2:$D$2,Table4[[AAPL]:[NFLX]])</f>
        <v>415.71825977435128</v>
      </c>
      <c r="U267" s="1">
        <v>43906</v>
      </c>
      <c r="V267" s="3">
        <f t="shared" si="23"/>
        <v>-7.8837902133885515E-2</v>
      </c>
      <c r="W267" s="3">
        <f t="shared" si="24"/>
        <v>-7.3618078210386351E-2</v>
      </c>
    </row>
    <row r="268" spans="1:23" x14ac:dyDescent="0.25">
      <c r="A268" s="4">
        <v>43913</v>
      </c>
      <c r="B268" s="3">
        <v>71.225251150000005</v>
      </c>
      <c r="C268" s="3">
        <v>3295.9134180000001</v>
      </c>
      <c r="D268" s="3">
        <v>285.69599599999998</v>
      </c>
      <c r="G268" s="1">
        <v>43913</v>
      </c>
      <c r="H268" s="3">
        <f t="shared" si="20"/>
        <v>2.2634386161474152E-3</v>
      </c>
      <c r="I268" s="3">
        <f t="shared" si="21"/>
        <v>6.7089959350128001E-2</v>
      </c>
      <c r="J268" s="3">
        <f t="shared" si="22"/>
        <v>9.8637428699730571E-3</v>
      </c>
      <c r="L268" s="1">
        <v>43913</v>
      </c>
      <c r="M268" s="3">
        <f>SUM(Table1[[#This Row],[AAPL]:[NFLX]])/3</f>
        <v>1217.6115550500001</v>
      </c>
      <c r="N268" s="3">
        <f>100*SUMPRODUCT(Table1[[#This Row],[AAPL]:[NFLX]], Table4[[AAPL]:[NFLX]])/SUMPRODUCT($B$2:$D$2,Table4[[AAPL]:[NFLX]])</f>
        <v>441.42923496894178</v>
      </c>
      <c r="U268" s="1">
        <v>43913</v>
      </c>
      <c r="V268" s="3">
        <f t="shared" si="23"/>
        <v>6.1049150661205809E-2</v>
      </c>
      <c r="W268" s="3">
        <f t="shared" si="24"/>
        <v>6.1847115420299859E-2</v>
      </c>
    </row>
    <row r="269" spans="1:23" x14ac:dyDescent="0.25">
      <c r="A269" s="4">
        <v>43920</v>
      </c>
      <c r="B269" s="3">
        <v>66.991276110000001</v>
      </c>
      <c r="C269" s="3">
        <v>3753.1223479999999</v>
      </c>
      <c r="D269" s="3">
        <v>426.87681179999998</v>
      </c>
      <c r="G269" s="1">
        <v>43920</v>
      </c>
      <c r="H269" s="3">
        <f t="shared" si="20"/>
        <v>-5.9444859395206273E-2</v>
      </c>
      <c r="I269" s="3">
        <f t="shared" si="21"/>
        <v>0.13871994558565792</v>
      </c>
      <c r="J269" s="3">
        <f t="shared" si="22"/>
        <v>0.49416448874558261</v>
      </c>
      <c r="L269" s="1">
        <v>43920</v>
      </c>
      <c r="M269" s="3">
        <f>SUM(Table1[[#This Row],[AAPL]:[NFLX]])/3</f>
        <v>1415.6634786366667</v>
      </c>
      <c r="N269" s="3">
        <f>100*SUMPRODUCT(Table1[[#This Row],[AAPL]:[NFLX]], Table4[[AAPL]:[NFLX]])/SUMPRODUCT($B$2:$D$2,Table4[[AAPL]:[NFLX]])</f>
        <v>502.19727207564438</v>
      </c>
      <c r="U269" s="1">
        <v>43920</v>
      </c>
      <c r="V269" s="3">
        <f t="shared" si="23"/>
        <v>0.16265608088659586</v>
      </c>
      <c r="W269" s="3">
        <f t="shared" si="24"/>
        <v>0.13766201305397938</v>
      </c>
    </row>
    <row r="270" spans="1:23" x14ac:dyDescent="0.25">
      <c r="A270" s="4">
        <v>43927</v>
      </c>
      <c r="B270" s="3">
        <v>76.377147719999996</v>
      </c>
      <c r="C270" s="3">
        <v>4228.7174969999996</v>
      </c>
      <c r="D270" s="3">
        <v>411.49920109999999</v>
      </c>
      <c r="G270" s="1">
        <v>43927</v>
      </c>
      <c r="H270" s="3">
        <f t="shared" si="20"/>
        <v>0.14010587878022129</v>
      </c>
      <c r="I270" s="3">
        <f t="shared" si="21"/>
        <v>0.12671986279728917</v>
      </c>
      <c r="J270" s="3">
        <f t="shared" si="22"/>
        <v>-3.6023532492096805E-2</v>
      </c>
      <c r="L270" s="1">
        <v>43927</v>
      </c>
      <c r="M270" s="3">
        <f>SUM(Table1[[#This Row],[AAPL]:[NFLX]])/3</f>
        <v>1572.1979486066666</v>
      </c>
      <c r="N270" s="3">
        <f>100*SUMPRODUCT(Table1[[#This Row],[AAPL]:[NFLX]], Table4[[AAPL]:[NFLX]])/SUMPRODUCT($B$2:$D$2,Table4[[AAPL]:[NFLX]])</f>
        <v>563.27590130921897</v>
      </c>
      <c r="U270" s="1">
        <v>43927</v>
      </c>
      <c r="V270" s="3">
        <f t="shared" si="23"/>
        <v>0.11057322049499227</v>
      </c>
      <c r="W270" s="3">
        <f t="shared" si="24"/>
        <v>0.1216227817828021</v>
      </c>
    </row>
    <row r="271" spans="1:23" x14ac:dyDescent="0.25">
      <c r="A271" s="4">
        <v>43934</v>
      </c>
      <c r="B271" s="3">
        <v>89.788996190000006</v>
      </c>
      <c r="C271" s="3">
        <v>4016.6</v>
      </c>
      <c r="D271" s="3">
        <v>431.41919080000002</v>
      </c>
      <c r="G271" s="1">
        <v>43934</v>
      </c>
      <c r="H271" s="3">
        <f t="shared" si="20"/>
        <v>0.17560027927683405</v>
      </c>
      <c r="I271" s="3">
        <f t="shared" si="21"/>
        <v>-5.0161188859384274E-2</v>
      </c>
      <c r="J271" s="3">
        <f t="shared" si="22"/>
        <v>4.8408331405628169E-2</v>
      </c>
      <c r="L271" s="1">
        <v>43934</v>
      </c>
      <c r="M271" s="3">
        <f>SUM(Table1[[#This Row],[AAPL]:[NFLX]])/3</f>
        <v>1512.6027289966667</v>
      </c>
      <c r="N271" s="3">
        <f>100*SUMPRODUCT(Table1[[#This Row],[AAPL]:[NFLX]], Table4[[AAPL]:[NFLX]])/SUMPRODUCT($B$2:$D$2,Table4[[AAPL]:[NFLX]])</f>
        <v>542.35592672061352</v>
      </c>
      <c r="U271" s="1">
        <v>43934</v>
      </c>
      <c r="V271" s="3">
        <f t="shared" si="23"/>
        <v>-3.7905671905255442E-2</v>
      </c>
      <c r="W271" s="3">
        <f t="shared" si="24"/>
        <v>-3.7139835984428347E-2</v>
      </c>
    </row>
    <row r="272" spans="1:23" x14ac:dyDescent="0.25">
      <c r="A272" s="4">
        <v>43941</v>
      </c>
      <c r="B272" s="3">
        <v>79.939025000000001</v>
      </c>
      <c r="C272" s="3">
        <v>4490.2398059999996</v>
      </c>
      <c r="D272" s="3">
        <v>369.7412913</v>
      </c>
      <c r="G272" s="1">
        <v>43941</v>
      </c>
      <c r="H272" s="3">
        <f t="shared" si="20"/>
        <v>-0.10970131762200297</v>
      </c>
      <c r="I272" s="3">
        <f t="shared" si="21"/>
        <v>0.11792058108848272</v>
      </c>
      <c r="J272" s="3">
        <f t="shared" si="22"/>
        <v>-0.14296512722493387</v>
      </c>
      <c r="L272" s="1">
        <v>43941</v>
      </c>
      <c r="M272" s="3">
        <f>SUM(Table1[[#This Row],[AAPL]:[NFLX]])/3</f>
        <v>1646.6400407666663</v>
      </c>
      <c r="N272" s="3">
        <f>100*SUMPRODUCT(Table1[[#This Row],[AAPL]:[NFLX]], Table4[[AAPL]:[NFLX]])/SUMPRODUCT($B$2:$D$2,Table4[[AAPL]:[NFLX]])</f>
        <v>594.96803566183542</v>
      </c>
      <c r="U272" s="1">
        <v>43941</v>
      </c>
      <c r="V272" s="3">
        <f t="shared" si="23"/>
        <v>8.861369161941729E-2</v>
      </c>
      <c r="W272" s="3">
        <f t="shared" si="24"/>
        <v>9.700660829751423E-2</v>
      </c>
    </row>
    <row r="273" spans="1:23" x14ac:dyDescent="0.25">
      <c r="A273" s="4">
        <v>43948</v>
      </c>
      <c r="B273" s="3">
        <v>93.947752600000001</v>
      </c>
      <c r="C273" s="3">
        <v>4637.4608230000003</v>
      </c>
      <c r="D273" s="3">
        <v>498.3239868</v>
      </c>
      <c r="G273" s="1">
        <v>43948</v>
      </c>
      <c r="H273" s="3">
        <f t="shared" si="20"/>
        <v>0.17524266276702774</v>
      </c>
      <c r="I273" s="3">
        <f t="shared" si="21"/>
        <v>3.2786894099348415E-2</v>
      </c>
      <c r="J273" s="3">
        <f t="shared" si="22"/>
        <v>0.34776395962676188</v>
      </c>
      <c r="L273" s="1">
        <v>43948</v>
      </c>
      <c r="M273" s="3">
        <f>SUM(Table1[[#This Row],[AAPL]:[NFLX]])/3</f>
        <v>1743.2441874666667</v>
      </c>
      <c r="N273" s="3">
        <f>100*SUMPRODUCT(Table1[[#This Row],[AAPL]:[NFLX]], Table4[[AAPL]:[NFLX]])/SUMPRODUCT($B$2:$D$2,Table4[[AAPL]:[NFLX]])</f>
        <v>623.00372021185569</v>
      </c>
      <c r="U273" s="1">
        <v>43948</v>
      </c>
      <c r="V273" s="3">
        <f t="shared" si="23"/>
        <v>5.8667434477678623E-2</v>
      </c>
      <c r="W273" s="3">
        <f t="shared" si="24"/>
        <v>4.7121328995151333E-2</v>
      </c>
    </row>
    <row r="274" spans="1:23" x14ac:dyDescent="0.25">
      <c r="A274" s="4">
        <v>43955</v>
      </c>
      <c r="B274" s="3">
        <v>88.387051139999997</v>
      </c>
      <c r="C274" s="3">
        <v>3959.1952959999999</v>
      </c>
      <c r="D274" s="3">
        <v>405.06148880000001</v>
      </c>
      <c r="G274" s="1">
        <v>43955</v>
      </c>
      <c r="H274" s="3">
        <f t="shared" si="20"/>
        <v>-5.9189297307363199E-2</v>
      </c>
      <c r="I274" s="3">
        <f t="shared" si="21"/>
        <v>-0.14625795298066294</v>
      </c>
      <c r="J274" s="3">
        <f t="shared" si="22"/>
        <v>-0.18715233556965111</v>
      </c>
      <c r="L274" s="1">
        <v>43955</v>
      </c>
      <c r="M274" s="3">
        <f>SUM(Table1[[#This Row],[AAPL]:[NFLX]])/3</f>
        <v>1484.21461198</v>
      </c>
      <c r="N274" s="3">
        <f>100*SUMPRODUCT(Table1[[#This Row],[AAPL]:[NFLX]], Table4[[AAPL]:[NFLX]])/SUMPRODUCT($B$2:$D$2,Table4[[AAPL]:[NFLX]])</f>
        <v>533.73596708151376</v>
      </c>
      <c r="U274" s="1">
        <v>43955</v>
      </c>
      <c r="V274" s="3">
        <f t="shared" si="23"/>
        <v>-0.14859052871020675</v>
      </c>
      <c r="W274" s="3">
        <f t="shared" si="24"/>
        <v>-0.14328606753742332</v>
      </c>
    </row>
    <row r="275" spans="1:23" x14ac:dyDescent="0.25">
      <c r="A275" s="4">
        <v>43962</v>
      </c>
      <c r="B275" s="3">
        <v>88.466622700000002</v>
      </c>
      <c r="C275" s="3">
        <v>4750.1583929999997</v>
      </c>
      <c r="D275" s="3">
        <v>467.81570210000001</v>
      </c>
      <c r="G275" s="1">
        <v>43962</v>
      </c>
      <c r="H275" s="3">
        <f t="shared" si="20"/>
        <v>9.0026263998748335E-4</v>
      </c>
      <c r="I275" s="3">
        <f t="shared" si="21"/>
        <v>0.19977875246495541</v>
      </c>
      <c r="J275" s="3">
        <f t="shared" si="22"/>
        <v>0.15492515342771832</v>
      </c>
      <c r="L275" s="1">
        <v>43962</v>
      </c>
      <c r="M275" s="3">
        <f>SUM(Table1[[#This Row],[AAPL]:[NFLX]])/3</f>
        <v>1768.8135725999998</v>
      </c>
      <c r="N275" s="3">
        <f>100*SUMPRODUCT(Table1[[#This Row],[AAPL]:[NFLX]], Table4[[AAPL]:[NFLX]])/SUMPRODUCT($B$2:$D$2,Table4[[AAPL]:[NFLX]])</f>
        <v>633.84035130124482</v>
      </c>
      <c r="U275" s="1">
        <v>43962</v>
      </c>
      <c r="V275" s="3">
        <f t="shared" si="23"/>
        <v>0.19175054491636742</v>
      </c>
      <c r="W275" s="3">
        <f t="shared" si="24"/>
        <v>0.18755412862113302</v>
      </c>
    </row>
    <row r="276" spans="1:23" x14ac:dyDescent="0.25">
      <c r="A276" s="4">
        <v>43969</v>
      </c>
      <c r="B276" s="3">
        <v>102.0448051</v>
      </c>
      <c r="C276" s="3">
        <v>4503.3540240000002</v>
      </c>
      <c r="D276" s="3">
        <v>382.09480619999999</v>
      </c>
      <c r="G276" s="1">
        <v>43969</v>
      </c>
      <c r="H276" s="3">
        <f t="shared" si="20"/>
        <v>0.15348367537489371</v>
      </c>
      <c r="I276" s="3">
        <f t="shared" si="21"/>
        <v>-5.195708197092945E-2</v>
      </c>
      <c r="J276" s="3">
        <f t="shared" si="22"/>
        <v>-0.18323646580310032</v>
      </c>
      <c r="L276" s="1">
        <v>43969</v>
      </c>
      <c r="M276" s="3">
        <f>SUM(Table1[[#This Row],[AAPL]:[NFLX]])/3</f>
        <v>1662.4978784333334</v>
      </c>
      <c r="N276" s="3">
        <f>100*SUMPRODUCT(Table1[[#This Row],[AAPL]:[NFLX]], Table4[[AAPL]:[NFLX]])/SUMPRODUCT($B$2:$D$2,Table4[[AAPL]:[NFLX]])</f>
        <v>604.35862150176479</v>
      </c>
      <c r="U276" s="1">
        <v>43969</v>
      </c>
      <c r="V276" s="3">
        <f t="shared" si="23"/>
        <v>-6.0105652632680619E-2</v>
      </c>
      <c r="W276" s="3">
        <f t="shared" si="24"/>
        <v>-4.6512863592473107E-2</v>
      </c>
    </row>
    <row r="277" spans="1:23" x14ac:dyDescent="0.25">
      <c r="A277" s="4">
        <v>43976</v>
      </c>
      <c r="B277" s="3">
        <v>91.407751149999996</v>
      </c>
      <c r="C277" s="3">
        <v>4409.6992460000001</v>
      </c>
      <c r="D277" s="3">
        <v>444.9138117</v>
      </c>
      <c r="G277" s="1">
        <v>43976</v>
      </c>
      <c r="H277" s="3">
        <f t="shared" si="20"/>
        <v>-0.10423905400746371</v>
      </c>
      <c r="I277" s="3">
        <f t="shared" si="21"/>
        <v>-2.0796672324867184E-2</v>
      </c>
      <c r="J277" s="3">
        <f t="shared" si="22"/>
        <v>0.16440685526387039</v>
      </c>
      <c r="L277" s="1">
        <v>43976</v>
      </c>
      <c r="M277" s="3">
        <f>SUM(Table1[[#This Row],[AAPL]:[NFLX]])/3</f>
        <v>1648.67360295</v>
      </c>
      <c r="N277" s="3">
        <f>100*SUMPRODUCT(Table1[[#This Row],[AAPL]:[NFLX]], Table4[[AAPL]:[NFLX]])/SUMPRODUCT($B$2:$D$2,Table4[[AAPL]:[NFLX]])</f>
        <v>591.89871184119795</v>
      </c>
      <c r="U277" s="1">
        <v>43976</v>
      </c>
      <c r="V277" s="3">
        <f t="shared" si="23"/>
        <v>-8.3153642856740352E-3</v>
      </c>
      <c r="W277" s="3">
        <f t="shared" si="24"/>
        <v>-2.061674842927752E-2</v>
      </c>
    </row>
    <row r="278" spans="1:23" x14ac:dyDescent="0.25">
      <c r="A278" s="4">
        <v>43983</v>
      </c>
      <c r="B278" s="3">
        <v>106.90875</v>
      </c>
      <c r="C278" s="3">
        <v>4576.6656000000003</v>
      </c>
      <c r="D278" s="3">
        <v>360.85600520000003</v>
      </c>
      <c r="G278" s="1">
        <v>43983</v>
      </c>
      <c r="H278" s="3">
        <f t="shared" si="20"/>
        <v>0.16958079216458224</v>
      </c>
      <c r="I278" s="3">
        <f t="shared" si="21"/>
        <v>3.7863433464641348E-2</v>
      </c>
      <c r="J278" s="3">
        <f t="shared" si="22"/>
        <v>-0.1889305395551063</v>
      </c>
      <c r="L278" s="1">
        <v>43983</v>
      </c>
      <c r="M278" s="3">
        <f>SUM(Table1[[#This Row],[AAPL]:[NFLX]])/3</f>
        <v>1681.4767850666667</v>
      </c>
      <c r="N278" s="3">
        <f>100*SUMPRODUCT(Table1[[#This Row],[AAPL]:[NFLX]], Table4[[AAPL]:[NFLX]])/SUMPRODUCT($B$2:$D$2,Table4[[AAPL]:[NFLX]])</f>
        <v>614.12168253844413</v>
      </c>
      <c r="U278" s="1">
        <v>43983</v>
      </c>
      <c r="V278" s="3">
        <f t="shared" si="23"/>
        <v>1.9896710942645879E-2</v>
      </c>
      <c r="W278" s="3">
        <f t="shared" si="24"/>
        <v>3.7545225648689097E-2</v>
      </c>
    </row>
    <row r="279" spans="1:23" x14ac:dyDescent="0.25">
      <c r="A279" s="4">
        <v>43990</v>
      </c>
      <c r="B279" s="3">
        <v>109.2629961</v>
      </c>
      <c r="C279" s="3">
        <v>3723.3642890000001</v>
      </c>
      <c r="D279" s="3">
        <v>401.34720670000002</v>
      </c>
      <c r="G279" s="1">
        <v>43990</v>
      </c>
      <c r="H279" s="3">
        <f t="shared" si="20"/>
        <v>2.2021079659055011E-2</v>
      </c>
      <c r="I279" s="3">
        <f t="shared" si="21"/>
        <v>-0.18644606916441528</v>
      </c>
      <c r="J279" s="3">
        <f t="shared" si="22"/>
        <v>0.11220875062771433</v>
      </c>
      <c r="L279" s="1">
        <v>43990</v>
      </c>
      <c r="M279" s="3">
        <f>SUM(Table1[[#This Row],[AAPL]:[NFLX]])/3</f>
        <v>1411.3248305999998</v>
      </c>
      <c r="N279" s="3">
        <f>100*SUMPRODUCT(Table1[[#This Row],[AAPL]:[NFLX]], Table4[[AAPL]:[NFLX]])/SUMPRODUCT($B$2:$D$2,Table4[[AAPL]:[NFLX]])</f>
        <v>511.3753277088864</v>
      </c>
      <c r="U279" s="1">
        <v>43990</v>
      </c>
      <c r="V279" s="3">
        <f t="shared" si="23"/>
        <v>-0.16066350535785481</v>
      </c>
      <c r="W279" s="3">
        <f t="shared" si="24"/>
        <v>-0.1673061833688404</v>
      </c>
    </row>
    <row r="280" spans="1:23" x14ac:dyDescent="0.25">
      <c r="A280" s="4">
        <v>43997</v>
      </c>
      <c r="B280" s="3">
        <v>106.66459999999999</v>
      </c>
      <c r="C280" s="3">
        <v>4464.056705</v>
      </c>
      <c r="D280" s="3">
        <v>530.85240120000003</v>
      </c>
      <c r="G280" s="1">
        <v>43997</v>
      </c>
      <c r="H280" s="3">
        <f t="shared" si="20"/>
        <v>-2.3781117054687852E-2</v>
      </c>
      <c r="I280" s="3">
        <f t="shared" si="21"/>
        <v>0.19893095558450735</v>
      </c>
      <c r="J280" s="3">
        <f t="shared" si="22"/>
        <v>0.32267620737872199</v>
      </c>
      <c r="L280" s="1">
        <v>43997</v>
      </c>
      <c r="M280" s="3">
        <f>SUM(Table1[[#This Row],[AAPL]:[NFLX]])/3</f>
        <v>1700.5245687333334</v>
      </c>
      <c r="N280" s="3">
        <f>100*SUMPRODUCT(Table1[[#This Row],[AAPL]:[NFLX]], Table4[[AAPL]:[NFLX]])/SUMPRODUCT($B$2:$D$2,Table4[[AAPL]:[NFLX]])</f>
        <v>607.14544373116973</v>
      </c>
      <c r="U280" s="1">
        <v>43997</v>
      </c>
      <c r="V280" s="3">
        <f t="shared" si="23"/>
        <v>0.20491366116642715</v>
      </c>
      <c r="W280" s="3">
        <f t="shared" si="24"/>
        <v>0.18727950065827764</v>
      </c>
    </row>
    <row r="281" spans="1:23" x14ac:dyDescent="0.25">
      <c r="A281" s="4">
        <v>44004</v>
      </c>
      <c r="B281" s="3">
        <v>111.3934513</v>
      </c>
      <c r="C281" s="3">
        <v>5461.1405969999996</v>
      </c>
      <c r="D281" s="3">
        <v>487.7399934</v>
      </c>
      <c r="G281" s="1">
        <v>44004</v>
      </c>
      <c r="H281" s="3">
        <f t="shared" si="20"/>
        <v>4.4333839905648195E-2</v>
      </c>
      <c r="I281" s="3">
        <f t="shared" si="21"/>
        <v>0.22335824965735951</v>
      </c>
      <c r="J281" s="3">
        <f t="shared" si="22"/>
        <v>-8.1213549571488727E-2</v>
      </c>
      <c r="L281" s="1">
        <v>44004</v>
      </c>
      <c r="M281" s="3">
        <f>SUM(Table1[[#This Row],[AAPL]:[NFLX]])/3</f>
        <v>2020.0913472333334</v>
      </c>
      <c r="N281" s="3">
        <f>100*SUMPRODUCT(Table1[[#This Row],[AAPL]:[NFLX]], Table4[[AAPL]:[NFLX]])/SUMPRODUCT($B$2:$D$2,Table4[[AAPL]:[NFLX]])</f>
        <v>729.83605671350733</v>
      </c>
      <c r="U281" s="1">
        <v>44004</v>
      </c>
      <c r="V281" s="3">
        <f t="shared" si="23"/>
        <v>0.18792247073386018</v>
      </c>
      <c r="W281" s="3">
        <f t="shared" si="24"/>
        <v>0.20207779577221405</v>
      </c>
    </row>
    <row r="282" spans="1:23" x14ac:dyDescent="0.25">
      <c r="A282" s="4">
        <v>44011</v>
      </c>
      <c r="B282" s="3">
        <v>115.6049199</v>
      </c>
      <c r="C282" s="3">
        <v>5225.9515190000002</v>
      </c>
      <c r="D282" s="3">
        <v>410.12541290000001</v>
      </c>
      <c r="G282" s="1">
        <v>44011</v>
      </c>
      <c r="H282" s="3">
        <f t="shared" si="20"/>
        <v>3.7807147106501439E-2</v>
      </c>
      <c r="I282" s="3">
        <f t="shared" si="21"/>
        <v>-4.3065926214973703E-2</v>
      </c>
      <c r="J282" s="3">
        <f t="shared" si="22"/>
        <v>-0.1591310566085721</v>
      </c>
      <c r="L282" s="1">
        <v>44011</v>
      </c>
      <c r="M282" s="3">
        <f>SUM(Table1[[#This Row],[AAPL]:[NFLX]])/3</f>
        <v>1917.2272839333334</v>
      </c>
      <c r="N282" s="3">
        <f>100*SUMPRODUCT(Table1[[#This Row],[AAPL]:[NFLX]], Table4[[AAPL]:[NFLX]])/SUMPRODUCT($B$2:$D$2,Table4[[AAPL]:[NFLX]])</f>
        <v>699.04023720950886</v>
      </c>
      <c r="U282" s="1">
        <v>44011</v>
      </c>
      <c r="V282" s="3">
        <f t="shared" si="23"/>
        <v>-5.0920500917386757E-2</v>
      </c>
      <c r="W282" s="3">
        <f t="shared" si="24"/>
        <v>-4.2195530380718341E-2</v>
      </c>
    </row>
    <row r="283" spans="1:23" x14ac:dyDescent="0.25">
      <c r="A283" s="4">
        <v>44018</v>
      </c>
      <c r="B283" s="3">
        <v>115.1039976</v>
      </c>
      <c r="C283" s="3">
        <v>5734.4</v>
      </c>
      <c r="D283" s="3">
        <v>636.52677679999999</v>
      </c>
      <c r="G283" s="1">
        <v>44018</v>
      </c>
      <c r="H283" s="3">
        <f t="shared" si="20"/>
        <v>-4.3330534758668103E-3</v>
      </c>
      <c r="I283" s="3">
        <f t="shared" si="21"/>
        <v>9.7292996146526145E-2</v>
      </c>
      <c r="J283" s="3">
        <f t="shared" si="22"/>
        <v>0.55202959089785286</v>
      </c>
      <c r="L283" s="1">
        <v>44018</v>
      </c>
      <c r="M283" s="3">
        <f>SUM(Table1[[#This Row],[AAPL]:[NFLX]])/3</f>
        <v>2162.0102581333335</v>
      </c>
      <c r="N283" s="3">
        <f>100*SUMPRODUCT(Table1[[#This Row],[AAPL]:[NFLX]], Table4[[AAPL]:[NFLX]])/SUMPRODUCT($B$2:$D$2,Table4[[AAPL]:[NFLX]])</f>
        <v>770.85315434249083</v>
      </c>
      <c r="U283" s="1">
        <v>44018</v>
      </c>
      <c r="V283" s="3">
        <f t="shared" si="23"/>
        <v>0.12767551153236761</v>
      </c>
      <c r="W283" s="3">
        <f t="shared" si="24"/>
        <v>0.10273073467079831</v>
      </c>
    </row>
    <row r="284" spans="1:23" x14ac:dyDescent="0.25">
      <c r="A284" s="4">
        <v>44025</v>
      </c>
      <c r="B284" s="3">
        <v>112.7031738</v>
      </c>
      <c r="C284" s="3">
        <v>5688.4633290000002</v>
      </c>
      <c r="D284" s="3">
        <v>428.90129130000003</v>
      </c>
      <c r="G284" s="1">
        <v>44025</v>
      </c>
      <c r="H284" s="3">
        <f t="shared" si="20"/>
        <v>-2.0857866364842898E-2</v>
      </c>
      <c r="I284" s="3">
        <f t="shared" si="21"/>
        <v>-8.0107196916851774E-3</v>
      </c>
      <c r="J284" s="3">
        <f t="shared" si="22"/>
        <v>-0.32618499812968116</v>
      </c>
      <c r="L284" s="1">
        <v>44025</v>
      </c>
      <c r="M284" s="3">
        <f>SUM(Table1[[#This Row],[AAPL]:[NFLX]])/3</f>
        <v>2076.6892647</v>
      </c>
      <c r="N284" s="3">
        <f>100*SUMPRODUCT(Table1[[#This Row],[AAPL]:[NFLX]], Table4[[AAPL]:[NFLX]])/SUMPRODUCT($B$2:$D$2,Table4[[AAPL]:[NFLX]])</f>
        <v>755.87036475362902</v>
      </c>
      <c r="U284" s="1">
        <v>44025</v>
      </c>
      <c r="V284" s="3">
        <f t="shared" si="23"/>
        <v>-3.946373201161367E-2</v>
      </c>
      <c r="W284" s="3">
        <f t="shared" si="24"/>
        <v>-1.9436632651054754E-2</v>
      </c>
    </row>
    <row r="285" spans="1:23" x14ac:dyDescent="0.25">
      <c r="A285" s="4">
        <v>44032</v>
      </c>
      <c r="B285" s="3">
        <v>106.50724769999999</v>
      </c>
      <c r="C285" s="3">
        <v>5497.2784089999996</v>
      </c>
      <c r="D285" s="3">
        <v>514.08151280000004</v>
      </c>
      <c r="G285" s="1">
        <v>44032</v>
      </c>
      <c r="H285" s="3">
        <f t="shared" si="20"/>
        <v>-5.4975613295461676E-2</v>
      </c>
      <c r="I285" s="3">
        <f t="shared" si="21"/>
        <v>-3.360923837292449E-2</v>
      </c>
      <c r="J285" s="3">
        <f t="shared" si="22"/>
        <v>0.1986009910154822</v>
      </c>
      <c r="L285" s="1">
        <v>44032</v>
      </c>
      <c r="M285" s="3">
        <f>SUM(Table1[[#This Row],[AAPL]:[NFLX]])/3</f>
        <v>2039.2890565</v>
      </c>
      <c r="N285" s="3">
        <f>100*SUMPRODUCT(Table1[[#This Row],[AAPL]:[NFLX]], Table4[[AAPL]:[NFLX]])/SUMPRODUCT($B$2:$D$2,Table4[[AAPL]:[NFLX]])</f>
        <v>733.76685215108637</v>
      </c>
      <c r="U285" s="1">
        <v>44032</v>
      </c>
      <c r="V285" s="3">
        <f t="shared" si="23"/>
        <v>-1.8009535097877446E-2</v>
      </c>
      <c r="W285" s="3">
        <f t="shared" si="24"/>
        <v>-2.9242464889792506E-2</v>
      </c>
    </row>
    <row r="286" spans="1:23" x14ac:dyDescent="0.25">
      <c r="A286" s="4">
        <v>44039</v>
      </c>
      <c r="B286" s="3">
        <v>130.6998025</v>
      </c>
      <c r="C286" s="3">
        <v>6114.1616290000002</v>
      </c>
      <c r="D286" s="3">
        <v>567.10080579999999</v>
      </c>
      <c r="G286" s="1">
        <v>44039</v>
      </c>
      <c r="H286" s="3">
        <f t="shared" si="20"/>
        <v>0.22714468097179091</v>
      </c>
      <c r="I286" s="3">
        <f t="shared" si="21"/>
        <v>0.1122161138846553</v>
      </c>
      <c r="J286" s="3">
        <f t="shared" si="22"/>
        <v>0.10313401995575505</v>
      </c>
      <c r="L286" s="1">
        <v>44039</v>
      </c>
      <c r="M286" s="3">
        <f>SUM(Table1[[#This Row],[AAPL]:[NFLX]])/3</f>
        <v>2270.6540791000002</v>
      </c>
      <c r="N286" s="3">
        <f>100*SUMPRODUCT(Table1[[#This Row],[AAPL]:[NFLX]], Table4[[AAPL]:[NFLX]])/SUMPRODUCT($B$2:$D$2,Table4[[AAPL]:[NFLX]])</f>
        <v>819.93915093842827</v>
      </c>
      <c r="U286" s="1">
        <v>44039</v>
      </c>
      <c r="V286" s="3">
        <f t="shared" si="23"/>
        <v>0.11345376559666749</v>
      </c>
      <c r="W286" s="3">
        <f t="shared" si="24"/>
        <v>0.11743825512793617</v>
      </c>
    </row>
    <row r="287" spans="1:23" x14ac:dyDescent="0.25">
      <c r="A287" s="4">
        <v>44046</v>
      </c>
      <c r="B287" s="3">
        <v>143.3351289</v>
      </c>
      <c r="C287" s="3">
        <v>5424.2751829999997</v>
      </c>
      <c r="D287" s="3">
        <v>504.6246112</v>
      </c>
      <c r="G287" s="1">
        <v>44046</v>
      </c>
      <c r="H287" s="3">
        <f t="shared" si="20"/>
        <v>9.6674410812518222E-2</v>
      </c>
      <c r="I287" s="3">
        <f t="shared" si="21"/>
        <v>-0.11283418526716878</v>
      </c>
      <c r="J287" s="3">
        <f t="shared" si="22"/>
        <v>-0.11016770556667756</v>
      </c>
      <c r="L287" s="1">
        <v>44046</v>
      </c>
      <c r="M287" s="3">
        <f>SUM(Table1[[#This Row],[AAPL]:[NFLX]])/3</f>
        <v>2024.0783076999999</v>
      </c>
      <c r="N287" s="3">
        <f>100*SUMPRODUCT(Table1[[#This Row],[AAPL]:[NFLX]], Table4[[AAPL]:[NFLX]])/SUMPRODUCT($B$2:$D$2,Table4[[AAPL]:[NFLX]])</f>
        <v>736.48515730599058</v>
      </c>
      <c r="U287" s="1">
        <v>44046</v>
      </c>
      <c r="V287" s="3">
        <f t="shared" si="23"/>
        <v>-0.10859239796567052</v>
      </c>
      <c r="W287" s="3">
        <f t="shared" si="24"/>
        <v>-0.10178071572375071</v>
      </c>
    </row>
    <row r="288" spans="1:23" x14ac:dyDescent="0.25">
      <c r="A288" s="4">
        <v>44053</v>
      </c>
      <c r="B288" s="3">
        <v>134.44177619999999</v>
      </c>
      <c r="C288" s="3">
        <v>5893.0934770000003</v>
      </c>
      <c r="D288" s="3">
        <v>579.21599160000005</v>
      </c>
      <c r="G288" s="1">
        <v>44053</v>
      </c>
      <c r="H288" s="3">
        <f t="shared" si="20"/>
        <v>-6.2045869482592754E-2</v>
      </c>
      <c r="I288" s="3">
        <f t="shared" si="21"/>
        <v>8.6429666302569777E-2</v>
      </c>
      <c r="J288" s="3">
        <f t="shared" si="22"/>
        <v>0.14781558161149008</v>
      </c>
      <c r="L288" s="1">
        <v>44053</v>
      </c>
      <c r="M288" s="3">
        <f>SUM(Table1[[#This Row],[AAPL]:[NFLX]])/3</f>
        <v>2202.2504149333336</v>
      </c>
      <c r="N288" s="3">
        <f>100*SUMPRODUCT(Table1[[#This Row],[AAPL]:[NFLX]], Table4[[AAPL]:[NFLX]])/SUMPRODUCT($B$2:$D$2,Table4[[AAPL]:[NFLX]])</f>
        <v>794.41655718000118</v>
      </c>
      <c r="U288" s="1">
        <v>44053</v>
      </c>
      <c r="V288" s="3">
        <f t="shared" si="23"/>
        <v>8.8026291549853211E-2</v>
      </c>
      <c r="W288" s="3">
        <f t="shared" si="24"/>
        <v>7.8659290413834626E-2</v>
      </c>
    </row>
    <row r="289" spans="1:23" x14ac:dyDescent="0.25">
      <c r="A289" s="4">
        <v>44060</v>
      </c>
      <c r="B289" s="3">
        <v>150.4877036</v>
      </c>
      <c r="C289" s="3">
        <v>5696.6898460000002</v>
      </c>
      <c r="D289" s="3">
        <v>590.77199759999996</v>
      </c>
      <c r="G289" s="1">
        <v>44060</v>
      </c>
      <c r="H289" s="3">
        <f t="shared" si="20"/>
        <v>0.11935224194099878</v>
      </c>
      <c r="I289" s="3">
        <f t="shared" si="21"/>
        <v>-3.3327764401928917E-2</v>
      </c>
      <c r="J289" s="3">
        <f t="shared" si="22"/>
        <v>1.995111697119778E-2</v>
      </c>
      <c r="L289" s="1">
        <v>44060</v>
      </c>
      <c r="M289" s="3">
        <f>SUM(Table1[[#This Row],[AAPL]:[NFLX]])/3</f>
        <v>2145.9831823999998</v>
      </c>
      <c r="N289" s="3">
        <f>100*SUMPRODUCT(Table1[[#This Row],[AAPL]:[NFLX]], Table4[[AAPL]:[NFLX]])/SUMPRODUCT($B$2:$D$2,Table4[[AAPL]:[NFLX]])</f>
        <v>775.95577111093587</v>
      </c>
      <c r="U289" s="1">
        <v>44060</v>
      </c>
      <c r="V289" s="3">
        <f t="shared" si="23"/>
        <v>-2.5549879410528831E-2</v>
      </c>
      <c r="W289" s="3">
        <f t="shared" si="24"/>
        <v>-2.3238168819890808E-2</v>
      </c>
    </row>
    <row r="290" spans="1:23" x14ac:dyDescent="0.25">
      <c r="A290" s="4">
        <v>44067</v>
      </c>
      <c r="B290" s="3">
        <v>149.76900359999999</v>
      </c>
      <c r="C290" s="3">
        <v>5676.9239219999999</v>
      </c>
      <c r="D290" s="3">
        <v>581.5179167</v>
      </c>
      <c r="G290" s="1">
        <v>44067</v>
      </c>
      <c r="H290" s="3">
        <f t="shared" si="20"/>
        <v>-4.775805483153193E-3</v>
      </c>
      <c r="I290" s="3">
        <f t="shared" si="21"/>
        <v>-3.469720931687926E-3</v>
      </c>
      <c r="J290" s="3">
        <f t="shared" si="22"/>
        <v>-1.5664386493595653E-2</v>
      </c>
      <c r="L290" s="1">
        <v>44067</v>
      </c>
      <c r="M290" s="3">
        <f>SUM(Table1[[#This Row],[AAPL]:[NFLX]])/3</f>
        <v>2136.0702807666667</v>
      </c>
      <c r="N290" s="3">
        <f>100*SUMPRODUCT(Table1[[#This Row],[AAPL]:[NFLX]], Table4[[AAPL]:[NFLX]])/SUMPRODUCT($B$2:$D$2,Table4[[AAPL]:[NFLX]])</f>
        <v>772.90279651245839</v>
      </c>
      <c r="U290" s="1">
        <v>44067</v>
      </c>
      <c r="V290" s="3">
        <f t="shared" si="23"/>
        <v>-4.6192820682997493E-3</v>
      </c>
      <c r="W290" s="3">
        <f t="shared" si="24"/>
        <v>-3.9344698656039795E-3</v>
      </c>
    </row>
    <row r="291" spans="1:23" x14ac:dyDescent="0.25">
      <c r="A291" s="4">
        <v>44074</v>
      </c>
      <c r="B291" s="3">
        <v>156.03839869999999</v>
      </c>
      <c r="C291" s="3">
        <v>6610.984727</v>
      </c>
      <c r="D291" s="3">
        <v>479.92648880000002</v>
      </c>
      <c r="G291" s="1">
        <v>44074</v>
      </c>
      <c r="H291" s="3">
        <f t="shared" si="20"/>
        <v>4.1860431393028225E-2</v>
      </c>
      <c r="I291" s="3">
        <f t="shared" si="21"/>
        <v>0.16453643167212414</v>
      </c>
      <c r="J291" s="3">
        <f t="shared" si="22"/>
        <v>-0.17470042621646362</v>
      </c>
      <c r="L291" s="1">
        <v>44074</v>
      </c>
      <c r="M291" s="3">
        <f>SUM(Table1[[#This Row],[AAPL]:[NFLX]])/3</f>
        <v>2415.6498714999998</v>
      </c>
      <c r="N291" s="3">
        <f>100*SUMPRODUCT(Table1[[#This Row],[AAPL]:[NFLX]], Table4[[AAPL]:[NFLX]])/SUMPRODUCT($B$2:$D$2,Table4[[AAPL]:[NFLX]])</f>
        <v>885.92828644063991</v>
      </c>
      <c r="U291" s="1">
        <v>44074</v>
      </c>
      <c r="V291" s="3">
        <f t="shared" si="23"/>
        <v>0.13088501499725372</v>
      </c>
      <c r="W291" s="3">
        <f t="shared" si="24"/>
        <v>0.14623506401863517</v>
      </c>
    </row>
    <row r="292" spans="1:23" x14ac:dyDescent="0.25">
      <c r="A292" s="4">
        <v>44081</v>
      </c>
      <c r="B292" s="3">
        <v>124.32</v>
      </c>
      <c r="C292" s="3">
        <v>5711.0963410000004</v>
      </c>
      <c r="D292" s="3">
        <v>520.59239890000003</v>
      </c>
      <c r="G292" s="1">
        <v>44081</v>
      </c>
      <c r="H292" s="3">
        <f t="shared" si="20"/>
        <v>-0.20327303384458531</v>
      </c>
      <c r="I292" s="3">
        <f t="shared" si="21"/>
        <v>-0.13612017319065267</v>
      </c>
      <c r="J292" s="3">
        <f t="shared" si="22"/>
        <v>8.473362285478421E-2</v>
      </c>
      <c r="L292" s="1">
        <v>44081</v>
      </c>
      <c r="M292" s="3">
        <f>SUM(Table1[[#This Row],[AAPL]:[NFLX]])/3</f>
        <v>2118.6695799666668</v>
      </c>
      <c r="N292" s="3">
        <f>100*SUMPRODUCT(Table1[[#This Row],[AAPL]:[NFLX]], Table4[[AAPL]:[NFLX]])/SUMPRODUCT($B$2:$D$2,Table4[[AAPL]:[NFLX]])</f>
        <v>766.24636181581252</v>
      </c>
      <c r="U292" s="1">
        <v>44081</v>
      </c>
      <c r="V292" s="3">
        <f t="shared" si="23"/>
        <v>-0.12294012267138815</v>
      </c>
      <c r="W292" s="3">
        <f t="shared" si="24"/>
        <v>-0.13509211350014444</v>
      </c>
    </row>
    <row r="293" spans="1:23" x14ac:dyDescent="0.25">
      <c r="A293" s="4">
        <v>44088</v>
      </c>
      <c r="B293" s="3">
        <v>123.9343954</v>
      </c>
      <c r="C293" s="3">
        <v>4914.6061659999996</v>
      </c>
      <c r="D293" s="3">
        <v>399.4659924</v>
      </c>
      <c r="G293" s="1">
        <v>44088</v>
      </c>
      <c r="H293" s="3">
        <f t="shared" si="20"/>
        <v>-3.1017101029600512E-3</v>
      </c>
      <c r="I293" s="3">
        <f t="shared" si="21"/>
        <v>-0.13946362089569253</v>
      </c>
      <c r="J293" s="3">
        <f t="shared" si="22"/>
        <v>-0.23267033240580806</v>
      </c>
      <c r="L293" s="1">
        <v>44088</v>
      </c>
      <c r="M293" s="3">
        <f>SUM(Table1[[#This Row],[AAPL]:[NFLX]])/3</f>
        <v>1812.6688512666663</v>
      </c>
      <c r="N293" s="3">
        <f>100*SUMPRODUCT(Table1[[#This Row],[AAPL]:[NFLX]], Table4[[AAPL]:[NFLX]])/SUMPRODUCT($B$2:$D$2,Table4[[AAPL]:[NFLX]])</f>
        <v>662.96161720114037</v>
      </c>
      <c r="U293" s="1">
        <v>44088</v>
      </c>
      <c r="V293" s="3">
        <f t="shared" si="23"/>
        <v>-0.14443060474999356</v>
      </c>
      <c r="W293" s="3">
        <f t="shared" si="24"/>
        <v>-0.13479312889644671</v>
      </c>
    </row>
    <row r="294" spans="1:23" x14ac:dyDescent="0.25">
      <c r="A294" s="4">
        <v>44095</v>
      </c>
      <c r="B294" s="3">
        <v>145.96399869999999</v>
      </c>
      <c r="C294" s="3">
        <v>5695.0389850000001</v>
      </c>
      <c r="D294" s="3">
        <v>420.1056044</v>
      </c>
      <c r="G294" s="1">
        <v>44095</v>
      </c>
      <c r="H294" s="3">
        <f t="shared" si="20"/>
        <v>0.17775213433606657</v>
      </c>
      <c r="I294" s="3">
        <f t="shared" si="21"/>
        <v>0.15879864889259179</v>
      </c>
      <c r="J294" s="3">
        <f t="shared" si="22"/>
        <v>5.1668007772067856E-2</v>
      </c>
      <c r="L294" s="1">
        <v>44095</v>
      </c>
      <c r="M294" s="3">
        <f>SUM(Table1[[#This Row],[AAPL]:[NFLX]])/3</f>
        <v>2087.0361960333335</v>
      </c>
      <c r="N294" s="3">
        <f>100*SUMPRODUCT(Table1[[#This Row],[AAPL]:[NFLX]], Table4[[AAPL]:[NFLX]])/SUMPRODUCT($B$2:$D$2,Table4[[AAPL]:[NFLX]])</f>
        <v>767.25276064053287</v>
      </c>
      <c r="U294" s="1">
        <v>44095</v>
      </c>
      <c r="V294" s="3">
        <f t="shared" si="23"/>
        <v>0.15136098608134815</v>
      </c>
      <c r="W294" s="3">
        <f t="shared" si="24"/>
        <v>0.15731098261718959</v>
      </c>
    </row>
    <row r="295" spans="1:23" x14ac:dyDescent="0.25">
      <c r="A295" s="4">
        <v>44102</v>
      </c>
      <c r="B295" s="3">
        <v>128.84279660000001</v>
      </c>
      <c r="C295" s="3">
        <v>5706.25</v>
      </c>
      <c r="D295" s="3">
        <v>598.6413976</v>
      </c>
      <c r="G295" s="1">
        <v>44102</v>
      </c>
      <c r="H295" s="3">
        <f t="shared" si="20"/>
        <v>-0.11729743123295222</v>
      </c>
      <c r="I295" s="3">
        <f t="shared" si="21"/>
        <v>1.9685580782727269E-3</v>
      </c>
      <c r="J295" s="3">
        <f t="shared" si="22"/>
        <v>0.42497836574921921</v>
      </c>
      <c r="L295" s="1">
        <v>44102</v>
      </c>
      <c r="M295" s="3">
        <f>SUM(Table1[[#This Row],[AAPL]:[NFLX]])/3</f>
        <v>2144.5780647333336</v>
      </c>
      <c r="N295" s="3">
        <f>100*SUMPRODUCT(Table1[[#This Row],[AAPL]:[NFLX]], Table4[[AAPL]:[NFLX]])/SUMPRODUCT($B$2:$D$2,Table4[[AAPL]:[NFLX]])</f>
        <v>770.34262367549218</v>
      </c>
      <c r="U295" s="1">
        <v>44102</v>
      </c>
      <c r="V295" s="3">
        <f t="shared" si="23"/>
        <v>2.7571092829805948E-2</v>
      </c>
      <c r="W295" s="3">
        <f t="shared" si="24"/>
        <v>4.0271774745779584E-3</v>
      </c>
    </row>
    <row r="296" spans="1:23" x14ac:dyDescent="0.25">
      <c r="A296" s="4">
        <v>44109</v>
      </c>
      <c r="B296" s="3">
        <v>128.66700109999999</v>
      </c>
      <c r="C296" s="3">
        <v>5408.5110789999999</v>
      </c>
      <c r="D296" s="3">
        <v>636.53920240000002</v>
      </c>
      <c r="G296" s="1">
        <v>44109</v>
      </c>
      <c r="H296" s="3">
        <f t="shared" si="20"/>
        <v>-1.3644185366900119E-3</v>
      </c>
      <c r="I296" s="3">
        <f t="shared" si="21"/>
        <v>-5.217768604600221E-2</v>
      </c>
      <c r="J296" s="3">
        <f t="shared" si="22"/>
        <v>6.3306354942934573E-2</v>
      </c>
      <c r="L296" s="1">
        <v>44109</v>
      </c>
      <c r="M296" s="3">
        <f>SUM(Table1[[#This Row],[AAPL]:[NFLX]])/3</f>
        <v>2057.9057608333333</v>
      </c>
      <c r="N296" s="3">
        <f>100*SUMPRODUCT(Table1[[#This Row],[AAPL]:[NFLX]], Table4[[AAPL]:[NFLX]])/SUMPRODUCT($B$2:$D$2,Table4[[AAPL]:[NFLX]])</f>
        <v>735.14061154163596</v>
      </c>
      <c r="U296" s="1">
        <v>44109</v>
      </c>
      <c r="V296" s="3">
        <f t="shared" si="23"/>
        <v>-4.0414618299650255E-2</v>
      </c>
      <c r="W296" s="3">
        <f t="shared" si="24"/>
        <v>-4.5696565465764893E-2</v>
      </c>
    </row>
    <row r="297" spans="1:23" x14ac:dyDescent="0.25">
      <c r="A297" s="4">
        <v>44116</v>
      </c>
      <c r="B297" s="3">
        <v>130.92199669999999</v>
      </c>
      <c r="C297" s="3">
        <v>5773.0603709999996</v>
      </c>
      <c r="D297" s="3">
        <v>440.55568169999998</v>
      </c>
      <c r="G297" s="1">
        <v>44116</v>
      </c>
      <c r="H297" s="3">
        <f t="shared" si="20"/>
        <v>1.7525826985331058E-2</v>
      </c>
      <c r="I297" s="3">
        <f t="shared" si="21"/>
        <v>6.7402892713941259E-2</v>
      </c>
      <c r="J297" s="3">
        <f t="shared" si="22"/>
        <v>-0.3078891605749749</v>
      </c>
      <c r="L297" s="1">
        <v>44116</v>
      </c>
      <c r="M297" s="3">
        <f>SUM(Table1[[#This Row],[AAPL]:[NFLX]])/3</f>
        <v>2114.8460164666662</v>
      </c>
      <c r="N297" s="3">
        <f>100*SUMPRODUCT(Table1[[#This Row],[AAPL]:[NFLX]], Table4[[AAPL]:[NFLX]])/SUMPRODUCT($B$2:$D$2,Table4[[AAPL]:[NFLX]])</f>
        <v>772.76601346673465</v>
      </c>
      <c r="U297" s="1">
        <v>44116</v>
      </c>
      <c r="V297" s="3">
        <f t="shared" si="23"/>
        <v>2.7669029708277535E-2</v>
      </c>
      <c r="W297" s="3">
        <f t="shared" si="24"/>
        <v>5.1181231637027723E-2</v>
      </c>
    </row>
    <row r="298" spans="1:23" x14ac:dyDescent="0.25">
      <c r="A298" s="4">
        <v>44123</v>
      </c>
      <c r="B298" s="3">
        <v>143.80000129999999</v>
      </c>
      <c r="C298" s="3">
        <v>5331.1601170000004</v>
      </c>
      <c r="D298" s="3">
        <v>581.05319880000002</v>
      </c>
      <c r="G298" s="1">
        <v>44123</v>
      </c>
      <c r="H298" s="3">
        <f t="shared" si="20"/>
        <v>9.836394895129183E-2</v>
      </c>
      <c r="I298" s="3">
        <f t="shared" si="21"/>
        <v>-7.6545233481328384E-2</v>
      </c>
      <c r="J298" s="3">
        <f t="shared" si="22"/>
        <v>0.31890978356663885</v>
      </c>
      <c r="L298" s="1">
        <v>44123</v>
      </c>
      <c r="M298" s="3">
        <f>SUM(Table1[[#This Row],[AAPL]:[NFLX]])/3</f>
        <v>2018.6711057000002</v>
      </c>
      <c r="N298" s="3">
        <f>100*SUMPRODUCT(Table1[[#This Row],[AAPL]:[NFLX]], Table4[[AAPL]:[NFLX]])/SUMPRODUCT($B$2:$D$2,Table4[[AAPL]:[NFLX]])</f>
        <v>728.30031993882733</v>
      </c>
      <c r="U298" s="1">
        <v>44123</v>
      </c>
      <c r="V298" s="3">
        <f t="shared" si="23"/>
        <v>-4.5476081954821557E-2</v>
      </c>
      <c r="W298" s="3">
        <f t="shared" si="24"/>
        <v>-5.754095386315982E-2</v>
      </c>
    </row>
    <row r="299" spans="1:23" x14ac:dyDescent="0.25">
      <c r="A299" s="4">
        <v>44130</v>
      </c>
      <c r="B299" s="3">
        <v>130.63200119999999</v>
      </c>
      <c r="C299" s="3">
        <v>4631.6466760000003</v>
      </c>
      <c r="D299" s="3">
        <v>570.88798799999995</v>
      </c>
      <c r="G299" s="1">
        <v>44130</v>
      </c>
      <c r="H299" s="3">
        <f t="shared" si="20"/>
        <v>-9.157162712765568E-2</v>
      </c>
      <c r="I299" s="3">
        <f t="shared" si="21"/>
        <v>-0.13121223629532192</v>
      </c>
      <c r="J299" s="3">
        <f t="shared" si="22"/>
        <v>-1.7494458030681902E-2</v>
      </c>
      <c r="L299" s="1">
        <v>44130</v>
      </c>
      <c r="M299" s="3">
        <f>SUM(Table1[[#This Row],[AAPL]:[NFLX]])/3</f>
        <v>1777.7222217333335</v>
      </c>
      <c r="N299" s="3">
        <f>100*SUMPRODUCT(Table1[[#This Row],[AAPL]:[NFLX]], Table4[[AAPL]:[NFLX]])/SUMPRODUCT($B$2:$D$2,Table4[[AAPL]:[NFLX]])</f>
        <v>637.32717304758444</v>
      </c>
      <c r="U299" s="1">
        <v>44130</v>
      </c>
      <c r="V299" s="3">
        <f t="shared" si="23"/>
        <v>-0.11936014900412148</v>
      </c>
      <c r="W299" s="3">
        <f t="shared" si="24"/>
        <v>-0.12491158441188666</v>
      </c>
    </row>
    <row r="300" spans="1:23" x14ac:dyDescent="0.25">
      <c r="A300" s="4">
        <v>44137</v>
      </c>
      <c r="B300" s="3">
        <v>154.29700260000001</v>
      </c>
      <c r="C300" s="3">
        <v>6140.6047449999996</v>
      </c>
      <c r="D300" s="3">
        <v>555.90837839999995</v>
      </c>
      <c r="G300" s="1">
        <v>44137</v>
      </c>
      <c r="H300" s="3">
        <f t="shared" si="20"/>
        <v>0.18115776519237786</v>
      </c>
      <c r="I300" s="3">
        <f t="shared" si="21"/>
        <v>0.32579300075263323</v>
      </c>
      <c r="J300" s="3">
        <f t="shared" si="22"/>
        <v>-2.6239139577061841E-2</v>
      </c>
      <c r="L300" s="1">
        <v>44137</v>
      </c>
      <c r="M300" s="3">
        <f>SUM(Table1[[#This Row],[AAPL]:[NFLX]])/3</f>
        <v>2283.6033753333336</v>
      </c>
      <c r="N300" s="3">
        <f>100*SUMPRODUCT(Table1[[#This Row],[AAPL]:[NFLX]], Table4[[AAPL]:[NFLX]])/SUMPRODUCT($B$2:$D$2,Table4[[AAPL]:[NFLX]])</f>
        <v>830.49551931617464</v>
      </c>
      <c r="U300" s="1">
        <v>44137</v>
      </c>
      <c r="V300" s="3">
        <f t="shared" si="23"/>
        <v>0.28456704169830899</v>
      </c>
      <c r="W300" s="3">
        <f t="shared" si="24"/>
        <v>0.30309133901335755</v>
      </c>
    </row>
    <row r="301" spans="1:23" x14ac:dyDescent="0.25">
      <c r="A301" s="4">
        <v>44144</v>
      </c>
      <c r="B301" s="3">
        <v>152.6528026</v>
      </c>
      <c r="C301" s="3">
        <v>4758.9201000000003</v>
      </c>
      <c r="D301" s="3">
        <v>535.95239560000005</v>
      </c>
      <c r="G301" s="1">
        <v>44144</v>
      </c>
      <c r="H301" s="3">
        <f t="shared" si="20"/>
        <v>-1.0656072200329393E-2</v>
      </c>
      <c r="I301" s="3">
        <f t="shared" si="21"/>
        <v>-0.22500791084543245</v>
      </c>
      <c r="J301" s="3">
        <f t="shared" si="22"/>
        <v>-3.5897970916424493E-2</v>
      </c>
      <c r="L301" s="1">
        <v>44144</v>
      </c>
      <c r="M301" s="3">
        <f>SUM(Table1[[#This Row],[AAPL]:[NFLX]])/3</f>
        <v>1815.8417660666667</v>
      </c>
      <c r="N301" s="3">
        <f>100*SUMPRODUCT(Table1[[#This Row],[AAPL]:[NFLX]], Table4[[AAPL]:[NFLX]])/SUMPRODUCT($B$2:$D$2,Table4[[AAPL]:[NFLX]])</f>
        <v>658.81883480643921</v>
      </c>
      <c r="U301" s="1">
        <v>44144</v>
      </c>
      <c r="V301" s="3">
        <f t="shared" si="23"/>
        <v>-0.20483487383109539</v>
      </c>
      <c r="W301" s="3">
        <f t="shared" si="24"/>
        <v>-0.20671596717474533</v>
      </c>
    </row>
    <row r="302" spans="1:23" x14ac:dyDescent="0.25">
      <c r="A302" s="4">
        <v>44151</v>
      </c>
      <c r="B302" s="3">
        <v>150.19519489999999</v>
      </c>
      <c r="C302" s="3">
        <v>5278.2780329999996</v>
      </c>
      <c r="D302" s="3">
        <v>458.9455906</v>
      </c>
      <c r="G302" s="1">
        <v>44151</v>
      </c>
      <c r="H302" s="3">
        <f t="shared" si="20"/>
        <v>-1.6099329053523785E-2</v>
      </c>
      <c r="I302" s="3">
        <f t="shared" si="21"/>
        <v>0.10913356855896768</v>
      </c>
      <c r="J302" s="3">
        <f t="shared" si="22"/>
        <v>-0.14368217332770894</v>
      </c>
      <c r="L302" s="1">
        <v>44151</v>
      </c>
      <c r="M302" s="3">
        <f>SUM(Table1[[#This Row],[AAPL]:[NFLX]])/3</f>
        <v>1962.4729395000002</v>
      </c>
      <c r="N302" s="3">
        <f>100*SUMPRODUCT(Table1[[#This Row],[AAPL]:[NFLX]], Table4[[AAPL]:[NFLX]])/SUMPRODUCT($B$2:$D$2,Table4[[AAPL]:[NFLX]])</f>
        <v>718.86659465685614</v>
      </c>
      <c r="U302" s="1">
        <v>44151</v>
      </c>
      <c r="V302" s="3">
        <f t="shared" si="23"/>
        <v>8.0751074335598305E-2</v>
      </c>
      <c r="W302" s="3">
        <f t="shared" si="24"/>
        <v>9.1144570674059344E-2</v>
      </c>
    </row>
    <row r="303" spans="1:23" x14ac:dyDescent="0.25">
      <c r="A303" s="4">
        <v>44158</v>
      </c>
      <c r="B303" s="3">
        <v>146.90339499999999</v>
      </c>
      <c r="C303" s="3">
        <v>5620.2836809999999</v>
      </c>
      <c r="D303" s="3">
        <v>584.71838219999995</v>
      </c>
      <c r="G303" s="1">
        <v>44158</v>
      </c>
      <c r="H303" s="3">
        <f t="shared" si="20"/>
        <v>-2.1916812333388443E-2</v>
      </c>
      <c r="I303" s="3">
        <f t="shared" si="21"/>
        <v>6.4794928547107153E-2</v>
      </c>
      <c r="J303" s="3">
        <f t="shared" si="22"/>
        <v>0.27404728180430188</v>
      </c>
      <c r="L303" s="1">
        <v>44158</v>
      </c>
      <c r="M303" s="3">
        <f>SUM(Table1[[#This Row],[AAPL]:[NFLX]])/3</f>
        <v>2117.3018194000001</v>
      </c>
      <c r="N303" s="3">
        <f>100*SUMPRODUCT(Table1[[#This Row],[AAPL]:[NFLX]], Table4[[AAPL]:[NFLX]])/SUMPRODUCT($B$2:$D$2,Table4[[AAPL]:[NFLX]])</f>
        <v>765.11046230200702</v>
      </c>
      <c r="U303" s="1">
        <v>44158</v>
      </c>
      <c r="V303" s="3">
        <f t="shared" si="23"/>
        <v>7.8894784627933437E-2</v>
      </c>
      <c r="W303" s="3">
        <f t="shared" si="24"/>
        <v>6.4328858774172049E-2</v>
      </c>
    </row>
    <row r="304" spans="1:23" x14ac:dyDescent="0.25">
      <c r="A304" s="4">
        <v>44165</v>
      </c>
      <c r="B304" s="3">
        <v>158.92500000000001</v>
      </c>
      <c r="C304" s="3">
        <v>5764.7509659999996</v>
      </c>
      <c r="D304" s="3">
        <v>543.1578978</v>
      </c>
      <c r="G304" s="1">
        <v>44165</v>
      </c>
      <c r="H304" s="3">
        <f t="shared" si="20"/>
        <v>8.1833404871276272E-2</v>
      </c>
      <c r="I304" s="3">
        <f t="shared" si="21"/>
        <v>2.5704625104314146E-2</v>
      </c>
      <c r="J304" s="3">
        <f t="shared" si="22"/>
        <v>-7.107777977430578E-2</v>
      </c>
      <c r="L304" s="1">
        <v>44165</v>
      </c>
      <c r="M304" s="3">
        <f>SUM(Table1[[#This Row],[AAPL]:[NFLX]])/3</f>
        <v>2155.6112879333332</v>
      </c>
      <c r="N304" s="3">
        <f>100*SUMPRODUCT(Table1[[#This Row],[AAPL]:[NFLX]], Table4[[AAPL]:[NFLX]])/SUMPRODUCT($B$2:$D$2,Table4[[AAPL]:[NFLX]])</f>
        <v>785.162492652786</v>
      </c>
      <c r="U304" s="1">
        <v>44165</v>
      </c>
      <c r="V304" s="3">
        <f t="shared" si="23"/>
        <v>1.8093532146583234E-2</v>
      </c>
      <c r="W304" s="3">
        <f t="shared" si="24"/>
        <v>2.6208020068694306E-2</v>
      </c>
    </row>
    <row r="305" spans="1:23" x14ac:dyDescent="0.25">
      <c r="A305" s="4">
        <v>44172</v>
      </c>
      <c r="B305" s="3">
        <v>134.65100440000001</v>
      </c>
      <c r="C305" s="3">
        <v>6070.4743660000004</v>
      </c>
      <c r="D305" s="3">
        <v>568.63860109999996</v>
      </c>
      <c r="G305" s="1">
        <v>44172</v>
      </c>
      <c r="H305" s="3">
        <f t="shared" si="20"/>
        <v>-0.1527386855434954</v>
      </c>
      <c r="I305" s="3">
        <f t="shared" si="21"/>
        <v>5.3033236266949051E-2</v>
      </c>
      <c r="J305" s="3">
        <f t="shared" si="22"/>
        <v>4.6912147283886846E-2</v>
      </c>
      <c r="L305" s="1">
        <v>44172</v>
      </c>
      <c r="M305" s="3">
        <f>SUM(Table1[[#This Row],[AAPL]:[NFLX]])/3</f>
        <v>2257.9213238333336</v>
      </c>
      <c r="N305" s="3">
        <f>100*SUMPRODUCT(Table1[[#This Row],[AAPL]:[NFLX]], Table4[[AAPL]:[NFLX]])/SUMPRODUCT($B$2:$D$2,Table4[[AAPL]:[NFLX]])</f>
        <v>815.91594414072927</v>
      </c>
      <c r="U305" s="1">
        <v>44172</v>
      </c>
      <c r="V305" s="3">
        <f t="shared" si="23"/>
        <v>4.7462191570767379E-2</v>
      </c>
      <c r="W305" s="3">
        <f t="shared" si="24"/>
        <v>3.9168263608770008E-2</v>
      </c>
    </row>
    <row r="306" spans="1:23" x14ac:dyDescent="0.25">
      <c r="A306" s="4">
        <v>44179</v>
      </c>
      <c r="B306" s="3">
        <v>141.8592045</v>
      </c>
      <c r="C306" s="3">
        <v>5830.8448019999996</v>
      </c>
      <c r="D306" s="3">
        <v>577.20601299999998</v>
      </c>
      <c r="G306" s="1">
        <v>44179</v>
      </c>
      <c r="H306" s="3">
        <f t="shared" si="20"/>
        <v>5.3532464403956564E-2</v>
      </c>
      <c r="I306" s="3">
        <f t="shared" si="21"/>
        <v>-3.947460273321262E-2</v>
      </c>
      <c r="J306" s="3">
        <f t="shared" si="22"/>
        <v>1.5066532387050122E-2</v>
      </c>
      <c r="L306" s="1">
        <v>44179</v>
      </c>
      <c r="M306" s="3">
        <f>SUM(Table1[[#This Row],[AAPL]:[NFLX]])/3</f>
        <v>2183.3033398333332</v>
      </c>
      <c r="N306" s="3">
        <f>100*SUMPRODUCT(Table1[[#This Row],[AAPL]:[NFLX]], Table4[[AAPL]:[NFLX]])/SUMPRODUCT($B$2:$D$2,Table4[[AAPL]:[NFLX]])</f>
        <v>789.09895560705149</v>
      </c>
      <c r="U306" s="1">
        <v>44179</v>
      </c>
      <c r="V306" s="3">
        <f t="shared" si="23"/>
        <v>-3.3047202846430222E-2</v>
      </c>
      <c r="W306" s="3">
        <f t="shared" si="24"/>
        <v>-3.2867342189175773E-2</v>
      </c>
    </row>
    <row r="307" spans="1:23" x14ac:dyDescent="0.25">
      <c r="A307" s="4">
        <v>44186</v>
      </c>
      <c r="B307" s="3">
        <v>167.60190130000001</v>
      </c>
      <c r="C307" s="3">
        <v>5710.8418940000001</v>
      </c>
      <c r="D307" s="3">
        <v>426.59507589999998</v>
      </c>
      <c r="G307" s="1">
        <v>44186</v>
      </c>
      <c r="H307" s="3">
        <f t="shared" si="20"/>
        <v>0.181466524436911</v>
      </c>
      <c r="I307" s="3">
        <f t="shared" si="21"/>
        <v>-2.0580706925836557E-2</v>
      </c>
      <c r="J307" s="3">
        <f t="shared" si="22"/>
        <v>-0.26093099120226942</v>
      </c>
      <c r="L307" s="1">
        <v>44186</v>
      </c>
      <c r="M307" s="3">
        <f>SUM(Table1[[#This Row],[AAPL]:[NFLX]])/3</f>
        <v>2101.6796237333333</v>
      </c>
      <c r="N307" s="3">
        <f>100*SUMPRODUCT(Table1[[#This Row],[AAPL]:[NFLX]], Table4[[AAPL]:[NFLX]])/SUMPRODUCT($B$2:$D$2,Table4[[AAPL]:[NFLX]])</f>
        <v>776.58002868028348</v>
      </c>
      <c r="U307" s="1">
        <v>44186</v>
      </c>
      <c r="V307" s="3">
        <f t="shared" si="23"/>
        <v>-3.7385421718921945E-2</v>
      </c>
      <c r="W307" s="3">
        <f t="shared" si="24"/>
        <v>-1.5864837784682208E-2</v>
      </c>
    </row>
    <row r="308" spans="1:23" x14ac:dyDescent="0.25">
      <c r="A308" s="4">
        <v>44193</v>
      </c>
      <c r="B308" s="3">
        <v>151.26660229999999</v>
      </c>
      <c r="C308" s="3">
        <v>5517.2393050000001</v>
      </c>
      <c r="D308" s="3">
        <v>465.02778280000001</v>
      </c>
      <c r="G308" s="1">
        <v>44193</v>
      </c>
      <c r="H308" s="3">
        <f t="shared" si="20"/>
        <v>-9.7464878818770417E-2</v>
      </c>
      <c r="I308" s="3">
        <f t="shared" si="21"/>
        <v>-3.3900884071647194E-2</v>
      </c>
      <c r="J308" s="3">
        <f t="shared" si="22"/>
        <v>9.0091773372951933E-2</v>
      </c>
      <c r="L308" s="1">
        <v>44193</v>
      </c>
      <c r="M308" s="3">
        <f>SUM(Table1[[#This Row],[AAPL]:[NFLX]])/3</f>
        <v>2044.5112300333333</v>
      </c>
      <c r="N308" s="3">
        <f>100*SUMPRODUCT(Table1[[#This Row],[AAPL]:[NFLX]], Table4[[AAPL]:[NFLX]])/SUMPRODUCT($B$2:$D$2,Table4[[AAPL]:[NFLX]])</f>
        <v>748.92475109987436</v>
      </c>
      <c r="U308" s="1">
        <v>44193</v>
      </c>
      <c r="V308" s="3">
        <f t="shared" si="23"/>
        <v>-2.7201288462058052E-2</v>
      </c>
      <c r="W308" s="3">
        <f t="shared" si="24"/>
        <v>-3.5611626051479037E-2</v>
      </c>
    </row>
    <row r="309" spans="1:23" x14ac:dyDescent="0.25">
      <c r="A309" s="4">
        <v>44200</v>
      </c>
      <c r="B309" s="3">
        <v>155.81900350000001</v>
      </c>
      <c r="C309" s="3">
        <v>5203.0778799999998</v>
      </c>
      <c r="D309" s="3">
        <v>520.6079939</v>
      </c>
      <c r="G309" s="1">
        <v>44200</v>
      </c>
      <c r="H309" s="3">
        <f t="shared" si="20"/>
        <v>3.0095216860701712E-2</v>
      </c>
      <c r="I309" s="3">
        <f t="shared" si="21"/>
        <v>-5.6941779689579773E-2</v>
      </c>
      <c r="J309" s="3">
        <f t="shared" si="22"/>
        <v>0.1195201946114777</v>
      </c>
      <c r="L309" s="1">
        <v>44200</v>
      </c>
      <c r="M309" s="3">
        <f>SUM(Table1[[#This Row],[AAPL]:[NFLX]])/3</f>
        <v>1959.8349591333333</v>
      </c>
      <c r="N309" s="3">
        <f>100*SUMPRODUCT(Table1[[#This Row],[AAPL]:[NFLX]], Table4[[AAPL]:[NFLX]])/SUMPRODUCT($B$2:$D$2,Table4[[AAPL]:[NFLX]])</f>
        <v>713.97915373635863</v>
      </c>
      <c r="U309" s="1">
        <v>44200</v>
      </c>
      <c r="V309" s="3">
        <f t="shared" si="23"/>
        <v>-4.1416388257558959E-2</v>
      </c>
      <c r="W309" s="3">
        <f t="shared" si="24"/>
        <v>-4.6661026107355195E-2</v>
      </c>
    </row>
    <row r="310" spans="1:23" x14ac:dyDescent="0.25">
      <c r="A310" s="4">
        <v>44207</v>
      </c>
      <c r="B310" s="3">
        <v>148.7537988</v>
      </c>
      <c r="C310" s="3">
        <v>4609.8112499999997</v>
      </c>
      <c r="D310" s="3">
        <v>557.73761230000002</v>
      </c>
      <c r="G310" s="1">
        <v>44207</v>
      </c>
      <c r="H310" s="3">
        <f t="shared" si="20"/>
        <v>-4.5342381489431163E-2</v>
      </c>
      <c r="I310" s="3">
        <f t="shared" si="21"/>
        <v>-0.11402224677059804</v>
      </c>
      <c r="J310" s="3">
        <f t="shared" si="22"/>
        <v>7.1319723928657153E-2</v>
      </c>
      <c r="L310" s="1">
        <v>44207</v>
      </c>
      <c r="M310" s="3">
        <f>SUM(Table1[[#This Row],[AAPL]:[NFLX]])/3</f>
        <v>1772.1008870333335</v>
      </c>
      <c r="N310" s="3">
        <f>100*SUMPRODUCT(Table1[[#This Row],[AAPL]:[NFLX]], Table4[[AAPL]:[NFLX]])/SUMPRODUCT($B$2:$D$2,Table4[[AAPL]:[NFLX]])</f>
        <v>640.05210410024563</v>
      </c>
      <c r="U310" s="1">
        <v>44207</v>
      </c>
      <c r="V310" s="3">
        <f t="shared" si="23"/>
        <v>-9.5790755861921387E-2</v>
      </c>
      <c r="W310" s="3">
        <f t="shared" si="24"/>
        <v>-0.10354230827222588</v>
      </c>
    </row>
    <row r="311" spans="1:23" x14ac:dyDescent="0.25">
      <c r="A311" s="4">
        <v>44214</v>
      </c>
      <c r="B311" s="3">
        <v>171.05610859999999</v>
      </c>
      <c r="C311" s="3">
        <v>6558.12212</v>
      </c>
      <c r="D311" s="3">
        <v>508.65298469999999</v>
      </c>
      <c r="G311" s="1">
        <v>44214</v>
      </c>
      <c r="H311" s="3">
        <f t="shared" si="20"/>
        <v>0.14992766557837978</v>
      </c>
      <c r="I311" s="3">
        <f t="shared" si="21"/>
        <v>0.42264439135116438</v>
      </c>
      <c r="J311" s="3">
        <f t="shared" si="22"/>
        <v>-8.8006665710753662E-2</v>
      </c>
      <c r="L311" s="1">
        <v>44214</v>
      </c>
      <c r="M311" s="3">
        <f>SUM(Table1[[#This Row],[AAPL]:[NFLX]])/3</f>
        <v>2412.6104044333333</v>
      </c>
      <c r="N311" s="3">
        <f>100*SUMPRODUCT(Table1[[#This Row],[AAPL]:[NFLX]], Table4[[AAPL]:[NFLX]])/SUMPRODUCT($B$2:$D$2,Table4[[AAPL]:[NFLX]])</f>
        <v>885.52891562242939</v>
      </c>
      <c r="U311" s="1">
        <v>44214</v>
      </c>
      <c r="V311" s="3">
        <f t="shared" si="23"/>
        <v>0.36144077466846375</v>
      </c>
      <c r="W311" s="3">
        <f t="shared" si="24"/>
        <v>0.38352629410891981</v>
      </c>
    </row>
    <row r="312" spans="1:23" x14ac:dyDescent="0.25">
      <c r="A312" s="4">
        <v>44221</v>
      </c>
      <c r="B312" s="3">
        <v>166.26960879999999</v>
      </c>
      <c r="C312" s="3">
        <v>6168.4080860000004</v>
      </c>
      <c r="D312" s="3">
        <v>479.15101349999998</v>
      </c>
      <c r="G312" s="1">
        <v>44221</v>
      </c>
      <c r="H312" s="3">
        <f t="shared" si="20"/>
        <v>-2.7982045418750989E-2</v>
      </c>
      <c r="I312" s="3">
        <f t="shared" si="21"/>
        <v>-5.9424638161510723E-2</v>
      </c>
      <c r="J312" s="3">
        <f t="shared" si="22"/>
        <v>-5.8000192837559132E-2</v>
      </c>
      <c r="L312" s="1">
        <v>44221</v>
      </c>
      <c r="M312" s="3">
        <f>SUM(Table1[[#This Row],[AAPL]:[NFLX]])/3</f>
        <v>2271.2762361</v>
      </c>
      <c r="N312" s="3">
        <f>100*SUMPRODUCT(Table1[[#This Row],[AAPL]:[NFLX]], Table4[[AAPL]:[NFLX]])/SUMPRODUCT($B$2:$D$2,Table4[[AAPL]:[NFLX]])</f>
        <v>834.7044127473963</v>
      </c>
      <c r="U312" s="1">
        <v>44221</v>
      </c>
      <c r="V312" s="3">
        <f t="shared" si="23"/>
        <v>-5.8581430335217947E-2</v>
      </c>
      <c r="W312" s="3">
        <f t="shared" si="24"/>
        <v>-5.7394515276002089E-2</v>
      </c>
    </row>
    <row r="313" spans="1:23" x14ac:dyDescent="0.25">
      <c r="A313" s="4">
        <v>44228</v>
      </c>
      <c r="B313" s="3">
        <v>169.58239380000001</v>
      </c>
      <c r="C313" s="3">
        <v>5599.4311960000005</v>
      </c>
      <c r="D313" s="3">
        <v>561.80577760000006</v>
      </c>
      <c r="G313" s="1">
        <v>44228</v>
      </c>
      <c r="H313" s="3">
        <f t="shared" si="20"/>
        <v>1.9924176305634152E-2</v>
      </c>
      <c r="I313" s="3">
        <f t="shared" si="21"/>
        <v>-9.2240474700655189E-2</v>
      </c>
      <c r="J313" s="3">
        <f t="shared" si="22"/>
        <v>0.1725025342140909</v>
      </c>
      <c r="L313" s="1">
        <v>44228</v>
      </c>
      <c r="M313" s="3">
        <f>SUM(Table1[[#This Row],[AAPL]:[NFLX]])/3</f>
        <v>2110.2731224666672</v>
      </c>
      <c r="N313" s="3">
        <f>100*SUMPRODUCT(Table1[[#This Row],[AAPL]:[NFLX]], Table4[[AAPL]:[NFLX]])/SUMPRODUCT($B$2:$D$2,Table4[[AAPL]:[NFLX]])</f>
        <v>769.05344491834353</v>
      </c>
      <c r="U313" s="1">
        <v>44228</v>
      </c>
      <c r="V313" s="3">
        <f t="shared" si="23"/>
        <v>-7.0886627999855539E-2</v>
      </c>
      <c r="W313" s="3">
        <f t="shared" si="24"/>
        <v>-7.8651756030575226E-2</v>
      </c>
    </row>
    <row r="314" spans="1:23" x14ac:dyDescent="0.25">
      <c r="A314" s="4">
        <v>44235</v>
      </c>
      <c r="B314" s="3">
        <v>174.6272936</v>
      </c>
      <c r="C314" s="3">
        <v>5438.3763669999998</v>
      </c>
      <c r="D314" s="3">
        <v>511.99841839999999</v>
      </c>
      <c r="G314" s="1">
        <v>44235</v>
      </c>
      <c r="H314" s="3">
        <f t="shared" si="20"/>
        <v>2.9748959705980963E-2</v>
      </c>
      <c r="I314" s="3">
        <f t="shared" si="21"/>
        <v>-2.8762712383188394E-2</v>
      </c>
      <c r="J314" s="3">
        <f t="shared" si="22"/>
        <v>-8.8655833004733522E-2</v>
      </c>
      <c r="L314" s="1">
        <v>44235</v>
      </c>
      <c r="M314" s="3">
        <f>SUM(Table1[[#This Row],[AAPL]:[NFLX]])/3</f>
        <v>2041.6673596666667</v>
      </c>
      <c r="N314" s="3">
        <f>100*SUMPRODUCT(Table1[[#This Row],[AAPL]:[NFLX]], Table4[[AAPL]:[NFLX]])/SUMPRODUCT($B$2:$D$2,Table4[[AAPL]:[NFLX]])</f>
        <v>748.81246924528102</v>
      </c>
      <c r="U314" s="1">
        <v>44235</v>
      </c>
      <c r="V314" s="3">
        <f t="shared" si="23"/>
        <v>-3.25103713209446E-2</v>
      </c>
      <c r="W314" s="3">
        <f t="shared" si="24"/>
        <v>-2.6319335550485247E-2</v>
      </c>
    </row>
    <row r="315" spans="1:23" x14ac:dyDescent="0.25">
      <c r="A315" s="4">
        <v>44242</v>
      </c>
      <c r="B315" s="3">
        <v>166.23359360000001</v>
      </c>
      <c r="C315" s="3">
        <v>5943.4169410000004</v>
      </c>
      <c r="D315" s="3">
        <v>637.45956579999995</v>
      </c>
      <c r="G315" s="1">
        <v>44242</v>
      </c>
      <c r="H315" s="3">
        <f t="shared" si="20"/>
        <v>-4.8066369391411075E-2</v>
      </c>
      <c r="I315" s="3">
        <f t="shared" si="21"/>
        <v>9.2866057793384887E-2</v>
      </c>
      <c r="J315" s="3">
        <f t="shared" si="22"/>
        <v>0.24504206046586482</v>
      </c>
      <c r="L315" s="1">
        <v>44242</v>
      </c>
      <c r="M315" s="3">
        <f>SUM(Table1[[#This Row],[AAPL]:[NFLX]])/3</f>
        <v>2249.0367001333334</v>
      </c>
      <c r="N315" s="3">
        <f>100*SUMPRODUCT(Table1[[#This Row],[AAPL]:[NFLX]], Table4[[AAPL]:[NFLX]])/SUMPRODUCT($B$2:$D$2,Table4[[AAPL]:[NFLX]])</f>
        <v>813.46331544532109</v>
      </c>
      <c r="U315" s="1">
        <v>44242</v>
      </c>
      <c r="V315" s="3">
        <f t="shared" si="23"/>
        <v>0.10156862207980977</v>
      </c>
      <c r="W315" s="3">
        <f t="shared" si="24"/>
        <v>8.6337833376627482E-2</v>
      </c>
    </row>
    <row r="316" spans="1:23" x14ac:dyDescent="0.25">
      <c r="A316" s="4">
        <v>44249</v>
      </c>
      <c r="B316" s="3">
        <v>144.29940239999999</v>
      </c>
      <c r="C316" s="3">
        <v>5171.3788459999996</v>
      </c>
      <c r="D316" s="3">
        <v>511.90747720000002</v>
      </c>
      <c r="G316" s="1">
        <v>44249</v>
      </c>
      <c r="H316" s="3">
        <f t="shared" si="20"/>
        <v>-0.13194800596550427</v>
      </c>
      <c r="I316" s="3">
        <f t="shared" si="21"/>
        <v>-0.12989802039197046</v>
      </c>
      <c r="J316" s="3">
        <f t="shared" si="22"/>
        <v>-0.19695694493569077</v>
      </c>
      <c r="L316" s="1">
        <v>44249</v>
      </c>
      <c r="M316" s="3">
        <f>SUM(Table1[[#This Row],[AAPL]:[NFLX]])/3</f>
        <v>1942.5285752</v>
      </c>
      <c r="N316" s="3">
        <f>100*SUMPRODUCT(Table1[[#This Row],[AAPL]:[NFLX]], Table4[[AAPL]:[NFLX]])/SUMPRODUCT($B$2:$D$2,Table4[[AAPL]:[NFLX]])</f>
        <v>705.92757646206439</v>
      </c>
      <c r="U316" s="1">
        <v>44249</v>
      </c>
      <c r="V316" s="3">
        <f t="shared" si="23"/>
        <v>-0.13628418109636103</v>
      </c>
      <c r="W316" s="3">
        <f t="shared" si="24"/>
        <v>-0.13219494590777889</v>
      </c>
    </row>
    <row r="317" spans="1:23" x14ac:dyDescent="0.25">
      <c r="A317" s="4">
        <v>44256</v>
      </c>
      <c r="B317" s="3">
        <v>155.41759740000001</v>
      </c>
      <c r="C317" s="3">
        <v>4834.6411349999998</v>
      </c>
      <c r="D317" s="3">
        <v>593.84851730000003</v>
      </c>
      <c r="G317" s="1">
        <v>44256</v>
      </c>
      <c r="H317" s="3">
        <f t="shared" si="20"/>
        <v>7.7049487489769503E-2</v>
      </c>
      <c r="I317" s="3">
        <f t="shared" si="21"/>
        <v>-6.5115653102936447E-2</v>
      </c>
      <c r="J317" s="3">
        <f t="shared" si="22"/>
        <v>0.16007001997352346</v>
      </c>
      <c r="L317" s="1">
        <v>44256</v>
      </c>
      <c r="M317" s="3">
        <f>SUM(Table1[[#This Row],[AAPL]:[NFLX]])/3</f>
        <v>1861.3024165666666</v>
      </c>
      <c r="N317" s="3">
        <f>100*SUMPRODUCT(Table1[[#This Row],[AAPL]:[NFLX]], Table4[[AAPL]:[NFLX]])/SUMPRODUCT($B$2:$D$2,Table4[[AAPL]:[NFLX]])</f>
        <v>671.44046369698174</v>
      </c>
      <c r="U317" s="1">
        <v>44256</v>
      </c>
      <c r="V317" s="3">
        <f t="shared" si="23"/>
        <v>-4.1814653164095911E-2</v>
      </c>
      <c r="W317" s="3">
        <f t="shared" si="24"/>
        <v>-4.8853613196304914E-2</v>
      </c>
    </row>
    <row r="318" spans="1:23" x14ac:dyDescent="0.25">
      <c r="A318" s="4">
        <v>44263</v>
      </c>
      <c r="B318" s="3">
        <v>157.33899869999999</v>
      </c>
      <c r="C318" s="3">
        <v>4812.1896079999997</v>
      </c>
      <c r="D318" s="3">
        <v>585.36262260000001</v>
      </c>
      <c r="G318" s="1">
        <v>44263</v>
      </c>
      <c r="H318" s="3">
        <f t="shared" si="20"/>
        <v>1.2362829770523689E-2</v>
      </c>
      <c r="I318" s="3">
        <f t="shared" si="21"/>
        <v>-4.6438869759048143E-3</v>
      </c>
      <c r="J318" s="3">
        <f t="shared" si="22"/>
        <v>-1.428966218284438E-2</v>
      </c>
      <c r="L318" s="1">
        <v>44263</v>
      </c>
      <c r="M318" s="3">
        <f>SUM(Table1[[#This Row],[AAPL]:[NFLX]])/3</f>
        <v>1851.6304097666664</v>
      </c>
      <c r="N318" s="3">
        <f>100*SUMPRODUCT(Table1[[#This Row],[AAPL]:[NFLX]], Table4[[AAPL]:[NFLX]])/SUMPRODUCT($B$2:$D$2,Table4[[AAPL]:[NFLX]])</f>
        <v>668.95584026440963</v>
      </c>
      <c r="U318" s="1">
        <v>44263</v>
      </c>
      <c r="V318" s="3">
        <f t="shared" si="23"/>
        <v>-5.1963650366075621E-3</v>
      </c>
      <c r="W318" s="3">
        <f t="shared" si="24"/>
        <v>-3.7004374429441701E-3</v>
      </c>
    </row>
    <row r="319" spans="1:23" x14ac:dyDescent="0.25">
      <c r="A319" s="4">
        <v>44270</v>
      </c>
      <c r="B319" s="3">
        <v>140.38829770000001</v>
      </c>
      <c r="C319" s="3">
        <v>6302.4379360000003</v>
      </c>
      <c r="D319" s="3">
        <v>501.93639309999998</v>
      </c>
      <c r="G319" s="1">
        <v>44270</v>
      </c>
      <c r="H319" s="3">
        <f t="shared" si="20"/>
        <v>-0.10773362700953798</v>
      </c>
      <c r="I319" s="3">
        <f t="shared" si="21"/>
        <v>0.30968196380345137</v>
      </c>
      <c r="J319" s="3">
        <f t="shared" si="22"/>
        <v>-0.14252059540366019</v>
      </c>
      <c r="L319" s="1">
        <v>44270</v>
      </c>
      <c r="M319" s="3">
        <f>SUM(Table1[[#This Row],[AAPL]:[NFLX]])/3</f>
        <v>2314.9208756000003</v>
      </c>
      <c r="N319" s="3">
        <f>100*SUMPRODUCT(Table1[[#This Row],[AAPL]:[NFLX]], Table4[[AAPL]:[NFLX]])/SUMPRODUCT($B$2:$D$2,Table4[[AAPL]:[NFLX]])</f>
        <v>843.65460764580507</v>
      </c>
      <c r="U319" s="1">
        <v>44270</v>
      </c>
      <c r="V319" s="3">
        <f t="shared" si="23"/>
        <v>0.25020677095690791</v>
      </c>
      <c r="W319" s="3">
        <f t="shared" si="24"/>
        <v>0.26115141966971167</v>
      </c>
    </row>
    <row r="320" spans="1:23" x14ac:dyDescent="0.25">
      <c r="A320" s="4">
        <v>44277</v>
      </c>
      <c r="B320" s="3">
        <v>156.36089870000001</v>
      </c>
      <c r="C320" s="3">
        <v>4808.4733109999997</v>
      </c>
      <c r="D320" s="3">
        <v>553.77448690000006</v>
      </c>
      <c r="G320" s="1">
        <v>44277</v>
      </c>
      <c r="H320" s="3">
        <f t="shared" si="20"/>
        <v>0.11377444745524538</v>
      </c>
      <c r="I320" s="3">
        <f t="shared" si="21"/>
        <v>-0.2370455116212033</v>
      </c>
      <c r="J320" s="3">
        <f t="shared" si="22"/>
        <v>0.10327622087699957</v>
      </c>
      <c r="L320" s="1">
        <v>44277</v>
      </c>
      <c r="M320" s="3">
        <f>SUM(Table1[[#This Row],[AAPL]:[NFLX]])/3</f>
        <v>1839.5362321999999</v>
      </c>
      <c r="N320" s="3">
        <f>100*SUMPRODUCT(Table1[[#This Row],[AAPL]:[NFLX]], Table4[[AAPL]:[NFLX]])/SUMPRODUCT($B$2:$D$2,Table4[[AAPL]:[NFLX]])</f>
        <v>666.87830386985922</v>
      </c>
      <c r="U320" s="1">
        <v>44277</v>
      </c>
      <c r="V320" s="3">
        <f t="shared" si="23"/>
        <v>-0.20535675685968588</v>
      </c>
      <c r="W320" s="3">
        <f t="shared" si="24"/>
        <v>-0.20953634600448073</v>
      </c>
    </row>
    <row r="321" spans="1:23" x14ac:dyDescent="0.25">
      <c r="A321" s="4">
        <v>44284</v>
      </c>
      <c r="B321" s="3">
        <v>136.53</v>
      </c>
      <c r="C321" s="3">
        <v>5500.14</v>
      </c>
      <c r="D321" s="3">
        <v>647.30397960000005</v>
      </c>
      <c r="G321" s="1">
        <v>44284</v>
      </c>
      <c r="H321" s="3">
        <f t="shared" si="20"/>
        <v>-0.12682773548167131</v>
      </c>
      <c r="I321" s="3">
        <f t="shared" si="21"/>
        <v>0.14384330415596241</v>
      </c>
      <c r="J321" s="3">
        <f t="shared" si="22"/>
        <v>0.16889454987999372</v>
      </c>
      <c r="L321" s="1">
        <v>44284</v>
      </c>
      <c r="M321" s="3">
        <f>SUM(Table1[[#This Row],[AAPL]:[NFLX]])/3</f>
        <v>2094.6579932</v>
      </c>
      <c r="N321" s="3">
        <f>100*SUMPRODUCT(Table1[[#This Row],[AAPL]:[NFLX]], Table4[[AAPL]:[NFLX]])/SUMPRODUCT($B$2:$D$2,Table4[[AAPL]:[NFLX]])</f>
        <v>749.46242009301329</v>
      </c>
      <c r="U321" s="1">
        <v>44284</v>
      </c>
      <c r="V321" s="3">
        <f t="shared" si="23"/>
        <v>0.13868808699401713</v>
      </c>
      <c r="W321" s="3">
        <f t="shared" si="24"/>
        <v>0.12383686160416803</v>
      </c>
    </row>
    <row r="322" spans="1:23" x14ac:dyDescent="0.25">
      <c r="A322" s="4">
        <v>44291</v>
      </c>
      <c r="B322" s="3">
        <v>170.24</v>
      </c>
      <c r="C322" s="3">
        <v>6870.8573999999999</v>
      </c>
      <c r="D322" s="3">
        <v>594.18169790000002</v>
      </c>
      <c r="G322" s="1">
        <v>44291</v>
      </c>
      <c r="H322" s="3">
        <f t="shared" si="20"/>
        <v>0.24690544202739331</v>
      </c>
      <c r="I322" s="3">
        <f t="shared" si="21"/>
        <v>0.24921500179995409</v>
      </c>
      <c r="J322" s="3">
        <f t="shared" si="22"/>
        <v>-8.2066978381357736E-2</v>
      </c>
      <c r="L322" s="1">
        <v>44291</v>
      </c>
      <c r="M322" s="3">
        <f>SUM(Table1[[#This Row],[AAPL]:[NFLX]])/3</f>
        <v>2545.0930326333332</v>
      </c>
      <c r="N322" s="3">
        <f>100*SUMPRODUCT(Table1[[#This Row],[AAPL]:[NFLX]], Table4[[AAPL]:[NFLX]])/SUMPRODUCT($B$2:$D$2,Table4[[AAPL]:[NFLX]])</f>
        <v>927.32491011098398</v>
      </c>
      <c r="U322" s="1">
        <v>44291</v>
      </c>
      <c r="V322" s="3">
        <f t="shared" si="23"/>
        <v>0.21503989715533733</v>
      </c>
      <c r="W322" s="3">
        <f t="shared" si="24"/>
        <v>0.23732009137415691</v>
      </c>
    </row>
    <row r="323" spans="1:23" x14ac:dyDescent="0.25">
      <c r="A323" s="4">
        <v>44298</v>
      </c>
      <c r="B323" s="3">
        <v>171.7248051</v>
      </c>
      <c r="C323" s="3">
        <v>6545.96155</v>
      </c>
      <c r="D323" s="3">
        <v>612.12477539999998</v>
      </c>
      <c r="G323" s="1">
        <v>44298</v>
      </c>
      <c r="H323" s="3">
        <f t="shared" ref="H323:H367" si="25">(B323-B322)/B322</f>
        <v>8.7218344689848938E-3</v>
      </c>
      <c r="I323" s="3">
        <f t="shared" ref="I323:I367" si="26">(C323-C322)/C322</f>
        <v>-4.7286070876685619E-2</v>
      </c>
      <c r="J323" s="3">
        <f t="shared" ref="J323:J367" si="27">(D323-D322)/D322</f>
        <v>3.0197963961891928E-2</v>
      </c>
      <c r="L323" s="1">
        <v>44298</v>
      </c>
      <c r="M323" s="3">
        <f>SUM(Table1[[#This Row],[AAPL]:[NFLX]])/3</f>
        <v>2443.2703768333331</v>
      </c>
      <c r="N323" s="3">
        <f>100*SUMPRODUCT(Table1[[#This Row],[AAPL]:[NFLX]], Table4[[AAPL]:[NFLX]])/SUMPRODUCT($B$2:$D$2,Table4[[AAPL]:[NFLX]])</f>
        <v>888.50128175439477</v>
      </c>
      <c r="U323" s="1">
        <v>44298</v>
      </c>
      <c r="V323" s="3">
        <f t="shared" ref="V323:V367" si="28">(M323-M322)/M322</f>
        <v>-4.0007439608070905E-2</v>
      </c>
      <c r="W323" s="3">
        <f t="shared" ref="W323:W367" si="29">(N323-N322)/N322</f>
        <v>-4.1866262766458766E-2</v>
      </c>
    </row>
    <row r="324" spans="1:23" x14ac:dyDescent="0.25">
      <c r="A324" s="4">
        <v>44305</v>
      </c>
      <c r="B324" s="3">
        <v>173.272809</v>
      </c>
      <c r="C324" s="3">
        <v>6042.9835320000002</v>
      </c>
      <c r="D324" s="3">
        <v>505.54998799999998</v>
      </c>
      <c r="G324" s="1">
        <v>44305</v>
      </c>
      <c r="H324" s="3">
        <f t="shared" si="25"/>
        <v>9.014445519961738E-3</v>
      </c>
      <c r="I324" s="3">
        <f t="shared" si="26"/>
        <v>-7.683791207114557E-2</v>
      </c>
      <c r="J324" s="3">
        <f t="shared" si="27"/>
        <v>-0.17410631244317382</v>
      </c>
      <c r="L324" s="1">
        <v>44305</v>
      </c>
      <c r="M324" s="3">
        <f>SUM(Table1[[#This Row],[AAPL]:[NFLX]])/3</f>
        <v>2240.6021096666668</v>
      </c>
      <c r="N324" s="3">
        <f>100*SUMPRODUCT(Table1[[#This Row],[AAPL]:[NFLX]], Table4[[AAPL]:[NFLX]])/SUMPRODUCT($B$2:$D$2,Table4[[AAPL]:[NFLX]])</f>
        <v>822.63043895517592</v>
      </c>
      <c r="U324" s="1">
        <v>44305</v>
      </c>
      <c r="V324" s="3">
        <f t="shared" si="28"/>
        <v>-8.294958637747657E-2</v>
      </c>
      <c r="W324" s="3">
        <f t="shared" si="29"/>
        <v>-7.4137026194439737E-2</v>
      </c>
    </row>
    <row r="325" spans="1:23" x14ac:dyDescent="0.25">
      <c r="A325" s="4">
        <v>44312</v>
      </c>
      <c r="B325" s="3">
        <v>164.32500880000001</v>
      </c>
      <c r="C325" s="3">
        <v>5395.6521409999996</v>
      </c>
      <c r="D325" s="3">
        <v>595.62516640000001</v>
      </c>
      <c r="G325" s="1">
        <v>44312</v>
      </c>
      <c r="H325" s="3">
        <f t="shared" si="25"/>
        <v>-5.1639955810954673E-2</v>
      </c>
      <c r="I325" s="3">
        <f t="shared" si="26"/>
        <v>-0.10712115754943292</v>
      </c>
      <c r="J325" s="3">
        <f t="shared" si="27"/>
        <v>0.17817264471975425</v>
      </c>
      <c r="L325" s="1">
        <v>44312</v>
      </c>
      <c r="M325" s="3">
        <f>SUM(Table1[[#This Row],[AAPL]:[NFLX]])/3</f>
        <v>2051.8674387333335</v>
      </c>
      <c r="N325" s="3">
        <f>100*SUMPRODUCT(Table1[[#This Row],[AAPL]:[NFLX]], Table4[[AAPL]:[NFLX]])/SUMPRODUCT($B$2:$D$2,Table4[[AAPL]:[NFLX]])</f>
        <v>743.59563312657599</v>
      </c>
      <c r="U325" s="1">
        <v>44312</v>
      </c>
      <c r="V325" s="3">
        <f t="shared" si="28"/>
        <v>-8.4233907537207151E-2</v>
      </c>
      <c r="W325" s="3">
        <f t="shared" si="29"/>
        <v>-9.6075712842551939E-2</v>
      </c>
    </row>
    <row r="326" spans="1:23" x14ac:dyDescent="0.25">
      <c r="A326" s="4">
        <v>44319</v>
      </c>
      <c r="B326" s="3">
        <v>153.64780830000001</v>
      </c>
      <c r="C326" s="3">
        <v>6155.3109000000004</v>
      </c>
      <c r="D326" s="3">
        <v>458.49439640000003</v>
      </c>
      <c r="G326" s="1">
        <v>44319</v>
      </c>
      <c r="H326" s="3">
        <f t="shared" si="25"/>
        <v>-6.4976113970547353E-2</v>
      </c>
      <c r="I326" s="3">
        <f t="shared" si="26"/>
        <v>0.14079090703931296</v>
      </c>
      <c r="J326" s="3">
        <f t="shared" si="27"/>
        <v>-0.23022997975190992</v>
      </c>
      <c r="L326" s="1">
        <v>44319</v>
      </c>
      <c r="M326" s="3">
        <f>SUM(Table1[[#This Row],[AAPL]:[NFLX]])/3</f>
        <v>2255.817701566667</v>
      </c>
      <c r="N326" s="3">
        <f>100*SUMPRODUCT(Table1[[#This Row],[AAPL]:[NFLX]], Table4[[AAPL]:[NFLX]])/SUMPRODUCT($B$2:$D$2,Table4[[AAPL]:[NFLX]])</f>
        <v>828.0922601293986</v>
      </c>
      <c r="U326" s="1">
        <v>44319</v>
      </c>
      <c r="V326" s="3">
        <f t="shared" si="28"/>
        <v>9.9397387464385506E-2</v>
      </c>
      <c r="W326" s="3">
        <f t="shared" si="29"/>
        <v>0.11363249491869926</v>
      </c>
    </row>
    <row r="327" spans="1:23" x14ac:dyDescent="0.25">
      <c r="A327" s="4">
        <v>44326</v>
      </c>
      <c r="B327" s="3">
        <v>159.31249629999999</v>
      </c>
      <c r="C327" s="3">
        <v>5866.9669819999999</v>
      </c>
      <c r="D327" s="3">
        <v>444.03299550000003</v>
      </c>
      <c r="G327" s="1">
        <v>44326</v>
      </c>
      <c r="H327" s="3">
        <f t="shared" si="25"/>
        <v>3.6868003928436012E-2</v>
      </c>
      <c r="I327" s="3">
        <f t="shared" si="26"/>
        <v>-4.6844736632230953E-2</v>
      </c>
      <c r="J327" s="3">
        <f t="shared" si="27"/>
        <v>-3.1541063562712718E-2</v>
      </c>
      <c r="L327" s="1">
        <v>44326</v>
      </c>
      <c r="M327" s="3">
        <f>SUM(Table1[[#This Row],[AAPL]:[NFLX]])/3</f>
        <v>2156.7708245999997</v>
      </c>
      <c r="N327" s="3">
        <f>100*SUMPRODUCT(Table1[[#This Row],[AAPL]:[NFLX]], Table4[[AAPL]:[NFLX]])/SUMPRODUCT($B$2:$D$2,Table4[[AAPL]:[NFLX]])</f>
        <v>793.81679210734569</v>
      </c>
      <c r="U327" s="1">
        <v>44326</v>
      </c>
      <c r="V327" s="3">
        <f t="shared" si="28"/>
        <v>-4.3907305496308106E-2</v>
      </c>
      <c r="W327" s="3">
        <f t="shared" si="29"/>
        <v>-4.1390880789897715E-2</v>
      </c>
    </row>
    <row r="328" spans="1:23" x14ac:dyDescent="0.25">
      <c r="A328" s="4">
        <v>44333</v>
      </c>
      <c r="B328" s="3">
        <v>160.5504</v>
      </c>
      <c r="C328" s="3">
        <v>4799.8154969999996</v>
      </c>
      <c r="D328" s="3">
        <v>492.91111489999997</v>
      </c>
      <c r="G328" s="1">
        <v>44333</v>
      </c>
      <c r="H328" s="3">
        <f t="shared" si="25"/>
        <v>7.7702862534331152E-3</v>
      </c>
      <c r="I328" s="3">
        <f t="shared" si="26"/>
        <v>-0.18189151025973854</v>
      </c>
      <c r="J328" s="3">
        <f t="shared" si="27"/>
        <v>0.11007767417140049</v>
      </c>
      <c r="L328" s="1">
        <v>44333</v>
      </c>
      <c r="M328" s="3">
        <f>SUM(Table1[[#This Row],[AAPL]:[NFLX]])/3</f>
        <v>1817.7590039666666</v>
      </c>
      <c r="N328" s="3">
        <f>100*SUMPRODUCT(Table1[[#This Row],[AAPL]:[NFLX]], Table4[[AAPL]:[NFLX]])/SUMPRODUCT($B$2:$D$2,Table4[[AAPL]:[NFLX]])</f>
        <v>664.68740379176404</v>
      </c>
      <c r="U328" s="1">
        <v>44333</v>
      </c>
      <c r="V328" s="3">
        <f t="shared" si="28"/>
        <v>-0.15718490660508966</v>
      </c>
      <c r="W328" s="3">
        <f t="shared" si="29"/>
        <v>-0.16266900574474094</v>
      </c>
    </row>
    <row r="329" spans="1:23" x14ac:dyDescent="0.25">
      <c r="A329" s="4">
        <v>44340</v>
      </c>
      <c r="B329" s="3">
        <v>149.5320012</v>
      </c>
      <c r="C329" s="3">
        <v>5437.9638189999996</v>
      </c>
      <c r="D329" s="3">
        <v>563.14719779999996</v>
      </c>
      <c r="G329" s="1">
        <v>44340</v>
      </c>
      <c r="H329" s="3">
        <f t="shared" si="25"/>
        <v>-6.8628909052858164E-2</v>
      </c>
      <c r="I329" s="3">
        <f t="shared" si="26"/>
        <v>0.13295267753497153</v>
      </c>
      <c r="J329" s="3">
        <f t="shared" si="27"/>
        <v>0.14249239016297943</v>
      </c>
      <c r="L329" s="1">
        <v>44340</v>
      </c>
      <c r="M329" s="3">
        <f>SUM(Table1[[#This Row],[AAPL]:[NFLX]])/3</f>
        <v>2050.2143393333331</v>
      </c>
      <c r="N329" s="3">
        <f>100*SUMPRODUCT(Table1[[#This Row],[AAPL]:[NFLX]], Table4[[AAPL]:[NFLX]])/SUMPRODUCT($B$2:$D$2,Table4[[AAPL]:[NFLX]])</f>
        <v>742.61413966522605</v>
      </c>
      <c r="U329" s="1">
        <v>44340</v>
      </c>
      <c r="V329" s="3">
        <f t="shared" si="28"/>
        <v>0.12788017270683766</v>
      </c>
      <c r="W329" s="3">
        <f t="shared" si="29"/>
        <v>0.11723817155090126</v>
      </c>
    </row>
    <row r="330" spans="1:23" x14ac:dyDescent="0.25">
      <c r="A330" s="4">
        <v>44347</v>
      </c>
      <c r="B330" s="3">
        <v>138.47899889999999</v>
      </c>
      <c r="C330" s="3">
        <v>5827.625419</v>
      </c>
      <c r="D330" s="3">
        <v>514.52958960000001</v>
      </c>
      <c r="G330" s="1">
        <v>44347</v>
      </c>
      <c r="H330" s="3">
        <f t="shared" si="25"/>
        <v>-7.3917303395254791E-2</v>
      </c>
      <c r="I330" s="3">
        <f t="shared" si="26"/>
        <v>7.165579120599154E-2</v>
      </c>
      <c r="J330" s="3">
        <f t="shared" si="27"/>
        <v>-8.6331972155646503E-2</v>
      </c>
      <c r="L330" s="1">
        <v>44347</v>
      </c>
      <c r="M330" s="3">
        <f>SUM(Table1[[#This Row],[AAPL]:[NFLX]])/3</f>
        <v>2160.2113358333331</v>
      </c>
      <c r="N330" s="3">
        <f>100*SUMPRODUCT(Table1[[#This Row],[AAPL]:[NFLX]], Table4[[AAPL]:[NFLX]])/SUMPRODUCT($B$2:$D$2,Table4[[AAPL]:[NFLX]])</f>
        <v>785.01568327571897</v>
      </c>
      <c r="U330" s="1">
        <v>44347</v>
      </c>
      <c r="V330" s="3">
        <f t="shared" si="28"/>
        <v>5.3651461893378272E-2</v>
      </c>
      <c r="W330" s="3">
        <f t="shared" si="29"/>
        <v>5.7097678788620612E-2</v>
      </c>
    </row>
    <row r="331" spans="1:23" x14ac:dyDescent="0.25">
      <c r="A331" s="4">
        <v>44354</v>
      </c>
      <c r="B331" s="3">
        <v>161.7344975</v>
      </c>
      <c r="C331" s="3">
        <v>5595.8998899999997</v>
      </c>
      <c r="D331" s="3">
        <v>571.86088710000001</v>
      </c>
      <c r="G331" s="1">
        <v>44354</v>
      </c>
      <c r="H331" s="3">
        <f t="shared" si="25"/>
        <v>0.16793520161705913</v>
      </c>
      <c r="I331" s="3">
        <f t="shared" si="26"/>
        <v>-3.9763284758230662E-2</v>
      </c>
      <c r="J331" s="3">
        <f t="shared" si="27"/>
        <v>0.11142468510813902</v>
      </c>
      <c r="L331" s="1">
        <v>44354</v>
      </c>
      <c r="M331" s="3">
        <f>SUM(Table1[[#This Row],[AAPL]:[NFLX]])/3</f>
        <v>2109.8317581999995</v>
      </c>
      <c r="N331" s="3">
        <f>100*SUMPRODUCT(Table1[[#This Row],[AAPL]:[NFLX]], Table4[[AAPL]:[NFLX]])/SUMPRODUCT($B$2:$D$2,Table4[[AAPL]:[NFLX]])</f>
        <v>766.45160625218421</v>
      </c>
      <c r="U331" s="1">
        <v>44354</v>
      </c>
      <c r="V331" s="3">
        <f t="shared" si="28"/>
        <v>-2.3321596733450595E-2</v>
      </c>
      <c r="W331" s="3">
        <f t="shared" si="29"/>
        <v>-2.364803330561557E-2</v>
      </c>
    </row>
    <row r="332" spans="1:23" x14ac:dyDescent="0.25">
      <c r="A332" s="4">
        <v>44361</v>
      </c>
      <c r="B332" s="3">
        <v>166.988809</v>
      </c>
      <c r="C332" s="3">
        <v>6556.0691960000004</v>
      </c>
      <c r="D332" s="3">
        <v>540.83158809999998</v>
      </c>
      <c r="G332" s="1">
        <v>44361</v>
      </c>
      <c r="H332" s="3">
        <f t="shared" si="25"/>
        <v>3.2487265124127272E-2</v>
      </c>
      <c r="I332" s="3">
        <f t="shared" si="26"/>
        <v>0.17158443232979292</v>
      </c>
      <c r="J332" s="3">
        <f t="shared" si="27"/>
        <v>-5.4260222547051054E-2</v>
      </c>
      <c r="L332" s="1">
        <v>44361</v>
      </c>
      <c r="M332" s="3">
        <f>SUM(Table1[[#This Row],[AAPL]:[NFLX]])/3</f>
        <v>2421.2965310333334</v>
      </c>
      <c r="N332" s="3">
        <f>100*SUMPRODUCT(Table1[[#This Row],[AAPL]:[NFLX]], Table4[[AAPL]:[NFLX]])/SUMPRODUCT($B$2:$D$2,Table4[[AAPL]:[NFLX]])</f>
        <v>885.26107409567635</v>
      </c>
      <c r="U332" s="1">
        <v>44361</v>
      </c>
      <c r="V332" s="3">
        <f t="shared" si="28"/>
        <v>0.14762540739222718</v>
      </c>
      <c r="W332" s="3">
        <f t="shared" si="29"/>
        <v>0.15501235417125667</v>
      </c>
    </row>
    <row r="333" spans="1:23" x14ac:dyDescent="0.25">
      <c r="A333" s="4">
        <v>44368</v>
      </c>
      <c r="B333" s="3">
        <v>157.0698012</v>
      </c>
      <c r="C333" s="3">
        <v>6930.4746709999999</v>
      </c>
      <c r="D333" s="3">
        <v>421.65600560000001</v>
      </c>
      <c r="G333" s="1">
        <v>44368</v>
      </c>
      <c r="H333" s="3">
        <f t="shared" si="25"/>
        <v>-5.9399236747655362E-2</v>
      </c>
      <c r="I333" s="3">
        <f t="shared" si="26"/>
        <v>5.7108225036494799E-2</v>
      </c>
      <c r="J333" s="3">
        <f t="shared" si="27"/>
        <v>-0.22035617948773426</v>
      </c>
      <c r="L333" s="1">
        <v>44368</v>
      </c>
      <c r="M333" s="3">
        <f>SUM(Table1[[#This Row],[AAPL]:[NFLX]])/3</f>
        <v>2503.0668259333333</v>
      </c>
      <c r="N333" s="3">
        <f>100*SUMPRODUCT(Table1[[#This Row],[AAPL]:[NFLX]], Table4[[AAPL]:[NFLX]])/SUMPRODUCT($B$2:$D$2,Table4[[AAPL]:[NFLX]])</f>
        <v>923.25563876376941</v>
      </c>
      <c r="U333" s="1">
        <v>44368</v>
      </c>
      <c r="V333" s="3">
        <f t="shared" si="28"/>
        <v>3.3771284868236669E-2</v>
      </c>
      <c r="W333" s="3">
        <f t="shared" si="29"/>
        <v>4.2919050413354927E-2</v>
      </c>
    </row>
    <row r="334" spans="1:23" x14ac:dyDescent="0.25">
      <c r="A334" s="4">
        <v>44375</v>
      </c>
      <c r="B334" s="3">
        <v>166.5524083</v>
      </c>
      <c r="C334" s="3">
        <v>5923.7254220000004</v>
      </c>
      <c r="D334" s="3">
        <v>566.01877879999995</v>
      </c>
      <c r="G334" s="1">
        <v>44375</v>
      </c>
      <c r="H334" s="3">
        <f t="shared" si="25"/>
        <v>6.0371930361875291E-2</v>
      </c>
      <c r="I334" s="3">
        <f t="shared" si="26"/>
        <v>-0.14526411202578357</v>
      </c>
      <c r="J334" s="3">
        <f t="shared" si="27"/>
        <v>0.3423709642047606</v>
      </c>
      <c r="L334" s="1">
        <v>44375</v>
      </c>
      <c r="M334" s="3">
        <f>SUM(Table1[[#This Row],[AAPL]:[NFLX]])/3</f>
        <v>2218.7655363666668</v>
      </c>
      <c r="N334" s="3">
        <f>100*SUMPRODUCT(Table1[[#This Row],[AAPL]:[NFLX]], Table4[[AAPL]:[NFLX]])/SUMPRODUCT($B$2:$D$2,Table4[[AAPL]:[NFLX]])</f>
        <v>808.20536490398285</v>
      </c>
      <c r="U334" s="1">
        <v>44375</v>
      </c>
      <c r="V334" s="3">
        <f t="shared" si="28"/>
        <v>-0.11358118234045049</v>
      </c>
      <c r="W334" s="3">
        <f t="shared" si="29"/>
        <v>-0.12461367039559898</v>
      </c>
    </row>
    <row r="335" spans="1:23" x14ac:dyDescent="0.25">
      <c r="A335" s="4">
        <v>44382</v>
      </c>
      <c r="B335" s="3">
        <v>179.93640120000001</v>
      </c>
      <c r="C335" s="3">
        <v>5945.3651309999996</v>
      </c>
      <c r="D335" s="3">
        <v>594.93777780000005</v>
      </c>
      <c r="G335" s="1">
        <v>44382</v>
      </c>
      <c r="H335" s="3">
        <f t="shared" si="25"/>
        <v>8.0359047561127397E-2</v>
      </c>
      <c r="I335" s="3">
        <f t="shared" si="26"/>
        <v>3.6530574019571983E-3</v>
      </c>
      <c r="J335" s="3">
        <f t="shared" si="27"/>
        <v>5.1091942676019395E-2</v>
      </c>
      <c r="L335" s="1">
        <v>44382</v>
      </c>
      <c r="M335" s="3">
        <f>SUM(Table1[[#This Row],[AAPL]:[NFLX]])/3</f>
        <v>2240.0797699999998</v>
      </c>
      <c r="N335" s="3">
        <f>100*SUMPRODUCT(Table1[[#This Row],[AAPL]:[NFLX]], Table4[[AAPL]:[NFLX]])/SUMPRODUCT($B$2:$D$2,Table4[[AAPL]:[NFLX]])</f>
        <v>816.46056468683832</v>
      </c>
      <c r="U335" s="1">
        <v>44382</v>
      </c>
      <c r="V335" s="3">
        <f t="shared" si="28"/>
        <v>9.6063478920968472E-3</v>
      </c>
      <c r="W335" s="3">
        <f t="shared" si="29"/>
        <v>1.0214235318564375E-2</v>
      </c>
    </row>
    <row r="336" spans="1:23" x14ac:dyDescent="0.25">
      <c r="A336" s="4">
        <v>44389</v>
      </c>
      <c r="B336" s="3">
        <v>182.9874988</v>
      </c>
      <c r="C336" s="3">
        <v>7229.4532529999997</v>
      </c>
      <c r="D336" s="3">
        <v>567.43169790000002</v>
      </c>
      <c r="G336" s="1">
        <v>44389</v>
      </c>
      <c r="H336" s="3">
        <f t="shared" si="25"/>
        <v>1.6956533417652856E-2</v>
      </c>
      <c r="I336" s="3">
        <f t="shared" si="26"/>
        <v>0.21598137266701714</v>
      </c>
      <c r="J336" s="3">
        <f t="shared" si="27"/>
        <v>-4.6233540592620997E-2</v>
      </c>
      <c r="L336" s="1">
        <v>44389</v>
      </c>
      <c r="M336" s="3">
        <f>SUM(Table1[[#This Row],[AAPL]:[NFLX]])/3</f>
        <v>2659.9574832333333</v>
      </c>
      <c r="N336" s="3">
        <f>100*SUMPRODUCT(Table1[[#This Row],[AAPL]:[NFLX]], Table4[[AAPL]:[NFLX]])/SUMPRODUCT($B$2:$D$2,Table4[[AAPL]:[NFLX]])</f>
        <v>974.61910428305885</v>
      </c>
      <c r="U336" s="1">
        <v>44389</v>
      </c>
      <c r="V336" s="3">
        <f t="shared" si="28"/>
        <v>0.18743873269894021</v>
      </c>
      <c r="W336" s="3">
        <f t="shared" si="29"/>
        <v>0.19371240502826223</v>
      </c>
    </row>
    <row r="337" spans="1:23" x14ac:dyDescent="0.25">
      <c r="A337" s="4">
        <v>44396</v>
      </c>
      <c r="B337" s="3">
        <v>166.3871978</v>
      </c>
      <c r="C337" s="3">
        <v>7360.8161049999999</v>
      </c>
      <c r="D337" s="3">
        <v>551.48867110000003</v>
      </c>
      <c r="G337" s="1">
        <v>44396</v>
      </c>
      <c r="H337" s="3">
        <f t="shared" si="25"/>
        <v>-9.0718224517313317E-2</v>
      </c>
      <c r="I337" s="3">
        <f t="shared" si="26"/>
        <v>1.8170509913109773E-2</v>
      </c>
      <c r="J337" s="3">
        <f t="shared" si="27"/>
        <v>-2.8096820919598444E-2</v>
      </c>
      <c r="L337" s="1">
        <v>44396</v>
      </c>
      <c r="M337" s="3">
        <f>SUM(Table1[[#This Row],[AAPL]:[NFLX]])/3</f>
        <v>2692.897324633333</v>
      </c>
      <c r="N337" s="3">
        <f>100*SUMPRODUCT(Table1[[#This Row],[AAPL]:[NFLX]], Table4[[AAPL]:[NFLX]])/SUMPRODUCT($B$2:$D$2,Table4[[AAPL]:[NFLX]])</f>
        <v>984.7000150553265</v>
      </c>
      <c r="U337" s="1">
        <v>44396</v>
      </c>
      <c r="V337" s="3">
        <f t="shared" si="28"/>
        <v>1.2383596958835393E-2</v>
      </c>
      <c r="W337" s="3">
        <f t="shared" si="29"/>
        <v>1.0343436454268247E-2</v>
      </c>
    </row>
    <row r="338" spans="1:23" x14ac:dyDescent="0.25">
      <c r="A338" s="4">
        <v>44403</v>
      </c>
      <c r="B338" s="3">
        <v>180.86640120000001</v>
      </c>
      <c r="C338" s="3">
        <v>6029.5932389999998</v>
      </c>
      <c r="D338" s="3">
        <v>533.09710719999998</v>
      </c>
      <c r="G338" s="1">
        <v>44403</v>
      </c>
      <c r="H338" s="3">
        <f t="shared" si="25"/>
        <v>8.7021138593873337E-2</v>
      </c>
      <c r="I338" s="3">
        <f t="shared" si="26"/>
        <v>-0.1808526183796029</v>
      </c>
      <c r="J338" s="3">
        <f t="shared" si="27"/>
        <v>-3.3348942351465197E-2</v>
      </c>
      <c r="L338" s="1">
        <v>44403</v>
      </c>
      <c r="M338" s="3">
        <f>SUM(Table1[[#This Row],[AAPL]:[NFLX]])/3</f>
        <v>2247.8522491333333</v>
      </c>
      <c r="N338" s="3">
        <f>100*SUMPRODUCT(Table1[[#This Row],[AAPL]:[NFLX]], Table4[[AAPL]:[NFLX]])/SUMPRODUCT($B$2:$D$2,Table4[[AAPL]:[NFLX]])</f>
        <v>824.60784759311218</v>
      </c>
      <c r="U338" s="1">
        <v>44403</v>
      </c>
      <c r="V338" s="3">
        <f t="shared" si="28"/>
        <v>-0.16526626226293176</v>
      </c>
      <c r="W338" s="3">
        <f t="shared" si="29"/>
        <v>-0.162579633405631</v>
      </c>
    </row>
    <row r="339" spans="1:23" x14ac:dyDescent="0.25">
      <c r="A339" s="4">
        <v>44410</v>
      </c>
      <c r="B339" s="3">
        <v>188.52059869999999</v>
      </c>
      <c r="C339" s="3">
        <v>5544.9069399999998</v>
      </c>
      <c r="D339" s="3">
        <v>603.83798609999997</v>
      </c>
      <c r="G339" s="1">
        <v>44410</v>
      </c>
      <c r="H339" s="3">
        <f t="shared" si="25"/>
        <v>4.231962072124195E-2</v>
      </c>
      <c r="I339" s="3">
        <f t="shared" si="26"/>
        <v>-8.0384576502607427E-2</v>
      </c>
      <c r="J339" s="3">
        <f t="shared" si="27"/>
        <v>0.13269792303236116</v>
      </c>
      <c r="L339" s="1">
        <v>44410</v>
      </c>
      <c r="M339" s="3">
        <f>SUM(Table1[[#This Row],[AAPL]:[NFLX]])/3</f>
        <v>2112.4218415999999</v>
      </c>
      <c r="N339" s="3">
        <f>100*SUMPRODUCT(Table1[[#This Row],[AAPL]:[NFLX]], Table4[[AAPL]:[NFLX]])/SUMPRODUCT($B$2:$D$2,Table4[[AAPL]:[NFLX]])</f>
        <v>770.28468096548454</v>
      </c>
      <c r="U339" s="1">
        <v>44410</v>
      </c>
      <c r="V339" s="3">
        <f t="shared" si="28"/>
        <v>-6.0248803089949114E-2</v>
      </c>
      <c r="W339" s="3">
        <f t="shared" si="29"/>
        <v>-6.5877576579203775E-2</v>
      </c>
    </row>
    <row r="340" spans="1:23" x14ac:dyDescent="0.25">
      <c r="A340" s="4">
        <v>44417</v>
      </c>
      <c r="B340" s="3">
        <v>177.42900710000001</v>
      </c>
      <c r="C340" s="3">
        <v>5024.9511910000001</v>
      </c>
      <c r="D340" s="3">
        <v>593.30798049999999</v>
      </c>
      <c r="G340" s="1">
        <v>44417</v>
      </c>
      <c r="H340" s="3">
        <f t="shared" si="25"/>
        <v>-5.8834905450573384E-2</v>
      </c>
      <c r="I340" s="3">
        <f t="shared" si="26"/>
        <v>-9.3771771938881227E-2</v>
      </c>
      <c r="J340" s="3">
        <f t="shared" si="27"/>
        <v>-1.7438461710582307E-2</v>
      </c>
      <c r="L340" s="1">
        <v>44417</v>
      </c>
      <c r="M340" s="3">
        <f>SUM(Table1[[#This Row],[AAPL]:[NFLX]])/3</f>
        <v>1931.8960595333331</v>
      </c>
      <c r="N340" s="3">
        <f>100*SUMPRODUCT(Table1[[#This Row],[AAPL]:[NFLX]], Table4[[AAPL]:[NFLX]])/SUMPRODUCT($B$2:$D$2,Table4[[AAPL]:[NFLX]])</f>
        <v>702.11263986400661</v>
      </c>
      <c r="U340" s="1">
        <v>44417</v>
      </c>
      <c r="V340" s="3">
        <f t="shared" si="28"/>
        <v>-8.5459153333659985E-2</v>
      </c>
      <c r="W340" s="3">
        <f t="shared" si="29"/>
        <v>-8.8502397601923272E-2</v>
      </c>
    </row>
    <row r="341" spans="1:23" x14ac:dyDescent="0.25">
      <c r="A341" s="4">
        <v>44424</v>
      </c>
      <c r="B341" s="3">
        <v>189.68320259999999</v>
      </c>
      <c r="C341" s="3">
        <v>5188.3988509999999</v>
      </c>
      <c r="D341" s="3">
        <v>645.31840590000002</v>
      </c>
      <c r="G341" s="1">
        <v>44424</v>
      </c>
      <c r="H341" s="3">
        <f t="shared" si="25"/>
        <v>6.9065344501947443E-2</v>
      </c>
      <c r="I341" s="3">
        <f t="shared" si="26"/>
        <v>3.2527213456867946E-2</v>
      </c>
      <c r="J341" s="3">
        <f t="shared" si="27"/>
        <v>8.7661766080019937E-2</v>
      </c>
      <c r="L341" s="1">
        <v>44424</v>
      </c>
      <c r="M341" s="3">
        <f>SUM(Table1[[#This Row],[AAPL]:[NFLX]])/3</f>
        <v>2007.8001531666669</v>
      </c>
      <c r="N341" s="3">
        <f>100*SUMPRODUCT(Table1[[#This Row],[AAPL]:[NFLX]], Table4[[AAPL]:[NFLX]])/SUMPRODUCT($B$2:$D$2,Table4[[AAPL]:[NFLX]])</f>
        <v>728.4255190132933</v>
      </c>
      <c r="U341" s="1">
        <v>44424</v>
      </c>
      <c r="V341" s="3">
        <f t="shared" si="28"/>
        <v>3.928994691964386E-2</v>
      </c>
      <c r="W341" s="3">
        <f t="shared" si="29"/>
        <v>3.7476720479470746E-2</v>
      </c>
    </row>
    <row r="342" spans="1:23" x14ac:dyDescent="0.25">
      <c r="A342" s="4">
        <v>44431</v>
      </c>
      <c r="B342" s="3">
        <v>170.8900069</v>
      </c>
      <c r="C342" s="3">
        <v>5861.8522949999997</v>
      </c>
      <c r="D342" s="3">
        <v>575.68758249999996</v>
      </c>
      <c r="G342" s="1">
        <v>44431</v>
      </c>
      <c r="H342" s="3">
        <f t="shared" si="25"/>
        <v>-9.9076752408228191E-2</v>
      </c>
      <c r="I342" s="3">
        <f t="shared" si="26"/>
        <v>0.12979985990672246</v>
      </c>
      <c r="J342" s="3">
        <f t="shared" si="27"/>
        <v>-0.10790149911017756</v>
      </c>
      <c r="L342" s="1">
        <v>44431</v>
      </c>
      <c r="M342" s="3">
        <f>SUM(Table1[[#This Row],[AAPL]:[NFLX]])/3</f>
        <v>2202.8099614666667</v>
      </c>
      <c r="N342" s="3">
        <f>100*SUMPRODUCT(Table1[[#This Row],[AAPL]:[NFLX]], Table4[[AAPL]:[NFLX]])/SUMPRODUCT($B$2:$D$2,Table4[[AAPL]:[NFLX]])</f>
        <v>802.4015481615138</v>
      </c>
      <c r="U342" s="1">
        <v>44431</v>
      </c>
      <c r="V342" s="3">
        <f t="shared" si="28"/>
        <v>9.7126104902638732E-2</v>
      </c>
      <c r="W342" s="3">
        <f t="shared" si="29"/>
        <v>0.10155606471396905</v>
      </c>
    </row>
    <row r="343" spans="1:23" x14ac:dyDescent="0.25">
      <c r="A343" s="4">
        <v>44438</v>
      </c>
      <c r="B343" s="3">
        <v>200.5900039</v>
      </c>
      <c r="C343" s="3">
        <v>6213.1886080000004</v>
      </c>
      <c r="D343" s="3">
        <v>496.0452244</v>
      </c>
      <c r="G343" s="1">
        <v>44438</v>
      </c>
      <c r="H343" s="3">
        <f t="shared" si="25"/>
        <v>0.1737959845561923</v>
      </c>
      <c r="I343" s="3">
        <f t="shared" si="26"/>
        <v>5.9936056952455283E-2</v>
      </c>
      <c r="J343" s="3">
        <f t="shared" si="27"/>
        <v>-0.138343018889069</v>
      </c>
      <c r="L343" s="1">
        <v>44438</v>
      </c>
      <c r="M343" s="3">
        <f>SUM(Table1[[#This Row],[AAPL]:[NFLX]])/3</f>
        <v>2303.2746121</v>
      </c>
      <c r="N343" s="3">
        <f>100*SUMPRODUCT(Table1[[#This Row],[AAPL]:[NFLX]], Table4[[AAPL]:[NFLX]])/SUMPRODUCT($B$2:$D$2,Table4[[AAPL]:[NFLX]])</f>
        <v>852.20007790762281</v>
      </c>
      <c r="U343" s="1">
        <v>44438</v>
      </c>
      <c r="V343" s="3">
        <f t="shared" si="28"/>
        <v>4.5607497873508047E-2</v>
      </c>
      <c r="W343" s="3">
        <f t="shared" si="29"/>
        <v>6.2061856510881461E-2</v>
      </c>
    </row>
    <row r="344" spans="1:23" x14ac:dyDescent="0.25">
      <c r="A344" s="4">
        <v>44445</v>
      </c>
      <c r="B344" s="3">
        <v>171.3155012</v>
      </c>
      <c r="C344" s="3">
        <v>6527.5524560000003</v>
      </c>
      <c r="D344" s="3">
        <v>664.57916780000005</v>
      </c>
      <c r="G344" s="1">
        <v>44445</v>
      </c>
      <c r="H344" s="3">
        <f t="shared" si="25"/>
        <v>-0.14594198180779835</v>
      </c>
      <c r="I344" s="3">
        <f t="shared" si="26"/>
        <v>5.0596218436895699E-2</v>
      </c>
      <c r="J344" s="3">
        <f t="shared" si="27"/>
        <v>0.33975519793352144</v>
      </c>
      <c r="L344" s="1">
        <v>44445</v>
      </c>
      <c r="M344" s="3">
        <f>SUM(Table1[[#This Row],[AAPL]:[NFLX]])/3</f>
        <v>2454.482375</v>
      </c>
      <c r="N344" s="3">
        <f>100*SUMPRODUCT(Table1[[#This Row],[AAPL]:[NFLX]], Table4[[AAPL]:[NFLX]])/SUMPRODUCT($B$2:$D$2,Table4[[AAPL]:[NFLX]])</f>
        <v>888.25280321096591</v>
      </c>
      <c r="U344" s="1">
        <v>44445</v>
      </c>
      <c r="V344" s="3">
        <f t="shared" si="28"/>
        <v>6.5649038158822517E-2</v>
      </c>
      <c r="W344" s="3">
        <f t="shared" si="29"/>
        <v>4.2305470555532097E-2</v>
      </c>
    </row>
    <row r="345" spans="1:23" x14ac:dyDescent="0.25">
      <c r="A345" s="4">
        <v>44452</v>
      </c>
      <c r="B345" s="3">
        <v>169.42959769999999</v>
      </c>
      <c r="C345" s="3">
        <v>5282.0742909999999</v>
      </c>
      <c r="D345" s="3">
        <v>483.2669803</v>
      </c>
      <c r="G345" s="1">
        <v>44452</v>
      </c>
      <c r="H345" s="3">
        <f t="shared" si="25"/>
        <v>-1.1008364606763394E-2</v>
      </c>
      <c r="I345" s="3">
        <f t="shared" si="26"/>
        <v>-0.19080324109156427</v>
      </c>
      <c r="J345" s="3">
        <f t="shared" si="27"/>
        <v>-0.27282255641597924</v>
      </c>
      <c r="L345" s="1">
        <v>44452</v>
      </c>
      <c r="M345" s="3">
        <f>SUM(Table1[[#This Row],[AAPL]:[NFLX]])/3</f>
        <v>1978.2569563333334</v>
      </c>
      <c r="N345" s="3">
        <f>100*SUMPRODUCT(Table1[[#This Row],[AAPL]:[NFLX]], Table4[[AAPL]:[NFLX]])/SUMPRODUCT($B$2:$D$2,Table4[[AAPL]:[NFLX]])</f>
        <v>726.65647420046105</v>
      </c>
      <c r="U345" s="1">
        <v>44452</v>
      </c>
      <c r="V345" s="3">
        <f t="shared" si="28"/>
        <v>-0.19402274936550182</v>
      </c>
      <c r="W345" s="3">
        <f t="shared" si="29"/>
        <v>-0.18192605576514534</v>
      </c>
    </row>
    <row r="346" spans="1:23" x14ac:dyDescent="0.25">
      <c r="A346" s="4">
        <v>44459</v>
      </c>
      <c r="B346" s="3">
        <v>188.05759739999999</v>
      </c>
      <c r="C346" s="3">
        <v>6138.531876</v>
      </c>
      <c r="D346" s="3">
        <v>592.39001499999995</v>
      </c>
      <c r="G346" s="1">
        <v>44459</v>
      </c>
      <c r="H346" s="3">
        <f t="shared" si="25"/>
        <v>0.10994536936210883</v>
      </c>
      <c r="I346" s="3">
        <f t="shared" si="26"/>
        <v>0.16214417628682309</v>
      </c>
      <c r="J346" s="3">
        <f t="shared" si="27"/>
        <v>0.2258027946214308</v>
      </c>
      <c r="L346" s="1">
        <v>44459</v>
      </c>
      <c r="M346" s="3">
        <f>SUM(Table1[[#This Row],[AAPL]:[NFLX]])/3</f>
        <v>2306.3264961333334</v>
      </c>
      <c r="N346" s="3">
        <f>100*SUMPRODUCT(Table1[[#This Row],[AAPL]:[NFLX]], Table4[[AAPL]:[NFLX]])/SUMPRODUCT($B$2:$D$2,Table4[[AAPL]:[NFLX]])</f>
        <v>842.8365184714263</v>
      </c>
      <c r="U346" s="1">
        <v>44459</v>
      </c>
      <c r="V346" s="3">
        <f t="shared" si="28"/>
        <v>0.16583767783537662</v>
      </c>
      <c r="W346" s="3">
        <f t="shared" si="29"/>
        <v>0.1598830374404879</v>
      </c>
    </row>
    <row r="347" spans="1:23" x14ac:dyDescent="0.25">
      <c r="A347" s="4">
        <v>44466</v>
      </c>
      <c r="B347" s="3">
        <v>162.62099319999999</v>
      </c>
      <c r="C347" s="3">
        <v>5973.2349359999998</v>
      </c>
      <c r="D347" s="3">
        <v>539.57202110000003</v>
      </c>
      <c r="G347" s="1">
        <v>44466</v>
      </c>
      <c r="H347" s="3">
        <f t="shared" si="25"/>
        <v>-0.13525964678734115</v>
      </c>
      <c r="I347" s="3">
        <f t="shared" si="26"/>
        <v>-2.6927764380643933E-2</v>
      </c>
      <c r="J347" s="3">
        <f t="shared" si="27"/>
        <v>-8.9160844313015505E-2</v>
      </c>
      <c r="L347" s="1">
        <v>44466</v>
      </c>
      <c r="M347" s="3">
        <f>SUM(Table1[[#This Row],[AAPL]:[NFLX]])/3</f>
        <v>2225.1426501000001</v>
      </c>
      <c r="N347" s="3">
        <f>100*SUMPRODUCT(Table1[[#This Row],[AAPL]:[NFLX]], Table4[[AAPL]:[NFLX]])/SUMPRODUCT($B$2:$D$2,Table4[[AAPL]:[NFLX]])</f>
        <v>811.92928270255015</v>
      </c>
      <c r="U347" s="1">
        <v>44466</v>
      </c>
      <c r="V347" s="3">
        <f t="shared" si="28"/>
        <v>-3.5200500089402752E-2</v>
      </c>
      <c r="W347" s="3">
        <f t="shared" si="29"/>
        <v>-3.6670499072500688E-2</v>
      </c>
    </row>
    <row r="348" spans="1:23" x14ac:dyDescent="0.25">
      <c r="A348" s="4">
        <v>44473</v>
      </c>
      <c r="B348" s="3">
        <v>161.47699320000001</v>
      </c>
      <c r="C348" s="3">
        <v>6215.492021</v>
      </c>
      <c r="D348" s="3">
        <v>569.39397570000006</v>
      </c>
      <c r="G348" s="1">
        <v>44473</v>
      </c>
      <c r="H348" s="3">
        <f t="shared" si="25"/>
        <v>-7.0347621022891224E-3</v>
      </c>
      <c r="I348" s="3">
        <f t="shared" si="26"/>
        <v>4.0557099728313818E-2</v>
      </c>
      <c r="J348" s="3">
        <f t="shared" si="27"/>
        <v>5.5269646004259848E-2</v>
      </c>
      <c r="L348" s="1">
        <v>44473</v>
      </c>
      <c r="M348" s="3">
        <f>SUM(Table1[[#This Row],[AAPL]:[NFLX]])/3</f>
        <v>2315.4543299666666</v>
      </c>
      <c r="N348" s="3">
        <f>100*SUMPRODUCT(Table1[[#This Row],[AAPL]:[NFLX]], Table4[[AAPL]:[NFLX]])/SUMPRODUCT($B$2:$D$2,Table4[[AAPL]:[NFLX]])</f>
        <v>842.64091669758352</v>
      </c>
      <c r="U348" s="1">
        <v>44473</v>
      </c>
      <c r="V348" s="3">
        <f t="shared" si="28"/>
        <v>4.0586916916363909E-2</v>
      </c>
      <c r="W348" s="3">
        <f t="shared" si="29"/>
        <v>3.7825503586726233E-2</v>
      </c>
    </row>
    <row r="349" spans="1:23" x14ac:dyDescent="0.25">
      <c r="A349" s="4">
        <v>44480</v>
      </c>
      <c r="B349" s="3">
        <v>178.1531951</v>
      </c>
      <c r="C349" s="3">
        <v>6461.4565460000003</v>
      </c>
      <c r="D349" s="3">
        <v>735.09927430000005</v>
      </c>
      <c r="G349" s="1">
        <v>44480</v>
      </c>
      <c r="H349" s="3">
        <f t="shared" si="25"/>
        <v>0.10327292804706494</v>
      </c>
      <c r="I349" s="3">
        <f t="shared" si="26"/>
        <v>3.9572816467139074E-2</v>
      </c>
      <c r="J349" s="3">
        <f t="shared" si="27"/>
        <v>0.291020463285172</v>
      </c>
      <c r="L349" s="1">
        <v>44480</v>
      </c>
      <c r="M349" s="3">
        <f>SUM(Table1[[#This Row],[AAPL]:[NFLX]])/3</f>
        <v>2458.2363384666664</v>
      </c>
      <c r="N349" s="3">
        <f>100*SUMPRODUCT(Table1[[#This Row],[AAPL]:[NFLX]], Table4[[AAPL]:[NFLX]])/SUMPRODUCT($B$2:$D$2,Table4[[AAPL]:[NFLX]])</f>
        <v>885.25058920254492</v>
      </c>
      <c r="U349" s="1">
        <v>44480</v>
      </c>
      <c r="V349" s="3">
        <f t="shared" si="28"/>
        <v>6.166479150640615E-2</v>
      </c>
      <c r="W349" s="3">
        <f t="shared" si="29"/>
        <v>5.0566821122280767E-2</v>
      </c>
    </row>
    <row r="350" spans="1:23" x14ac:dyDescent="0.25">
      <c r="A350" s="4">
        <v>44487</v>
      </c>
      <c r="B350" s="3">
        <v>168.01970230000001</v>
      </c>
      <c r="C350" s="3">
        <v>6245.4839119999997</v>
      </c>
      <c r="D350" s="3">
        <v>717.96243130000005</v>
      </c>
      <c r="G350" s="1">
        <v>44487</v>
      </c>
      <c r="H350" s="3">
        <f t="shared" si="25"/>
        <v>-5.6880780579387988E-2</v>
      </c>
      <c r="I350" s="3">
        <f t="shared" si="26"/>
        <v>-3.3424759953496815E-2</v>
      </c>
      <c r="J350" s="3">
        <f t="shared" si="27"/>
        <v>-2.3312283931063049E-2</v>
      </c>
      <c r="L350" s="1">
        <v>44487</v>
      </c>
      <c r="M350" s="3">
        <f>SUM(Table1[[#This Row],[AAPL]:[NFLX]])/3</f>
        <v>2377.1553485333334</v>
      </c>
      <c r="N350" s="3">
        <f>100*SUMPRODUCT(Table1[[#This Row],[AAPL]:[NFLX]], Table4[[AAPL]:[NFLX]])/SUMPRODUCT($B$2:$D$2,Table4[[AAPL]:[NFLX]])</f>
        <v>854.59313200523229</v>
      </c>
      <c r="U350" s="1">
        <v>44487</v>
      </c>
      <c r="V350" s="3">
        <f t="shared" si="28"/>
        <v>-3.2983398977784052E-2</v>
      </c>
      <c r="W350" s="3">
        <f t="shared" si="29"/>
        <v>-3.4631388638701278E-2</v>
      </c>
    </row>
    <row r="351" spans="1:23" x14ac:dyDescent="0.25">
      <c r="A351" s="4">
        <v>44494</v>
      </c>
      <c r="B351" s="3">
        <v>164.7800033</v>
      </c>
      <c r="C351" s="3">
        <v>6596.4729470000002</v>
      </c>
      <c r="D351" s="3">
        <v>669.60069810000005</v>
      </c>
      <c r="G351" s="1">
        <v>44494</v>
      </c>
      <c r="H351" s="3">
        <f t="shared" si="25"/>
        <v>-1.928166135073554E-2</v>
      </c>
      <c r="I351" s="3">
        <f t="shared" si="26"/>
        <v>5.61988534348178E-2</v>
      </c>
      <c r="J351" s="3">
        <f t="shared" si="27"/>
        <v>-6.735969890852421E-2</v>
      </c>
      <c r="L351" s="1">
        <v>44494</v>
      </c>
      <c r="M351" s="3">
        <f>SUM(Table1[[#This Row],[AAPL]:[NFLX]])/3</f>
        <v>2476.9512161333337</v>
      </c>
      <c r="N351" s="3">
        <f>100*SUMPRODUCT(Table1[[#This Row],[AAPL]:[NFLX]], Table4[[AAPL]:[NFLX]])/SUMPRODUCT($B$2:$D$2,Table4[[AAPL]:[NFLX]])</f>
        <v>894.80646317105698</v>
      </c>
      <c r="U351" s="1">
        <v>44494</v>
      </c>
      <c r="V351" s="3">
        <f t="shared" si="28"/>
        <v>4.198121408496619E-2</v>
      </c>
      <c r="W351" s="3">
        <f t="shared" si="29"/>
        <v>4.7055528133566227E-2</v>
      </c>
    </row>
    <row r="352" spans="1:23" x14ac:dyDescent="0.25">
      <c r="A352" s="4">
        <v>44501</v>
      </c>
      <c r="B352" s="3">
        <v>195.15119870000001</v>
      </c>
      <c r="C352" s="3">
        <v>6148.3793109999997</v>
      </c>
      <c r="D352" s="3">
        <v>535.94757589999995</v>
      </c>
      <c r="G352" s="1">
        <v>44501</v>
      </c>
      <c r="H352" s="3">
        <f t="shared" si="25"/>
        <v>0.18431359868773595</v>
      </c>
      <c r="I352" s="3">
        <f t="shared" si="26"/>
        <v>-6.7929276690778875E-2</v>
      </c>
      <c r="J352" s="3">
        <f t="shared" si="27"/>
        <v>-0.19960122888049911</v>
      </c>
      <c r="L352" s="1">
        <v>44501</v>
      </c>
      <c r="M352" s="3">
        <f>SUM(Table1[[#This Row],[AAPL]:[NFLX]])/3</f>
        <v>2293.1593618666666</v>
      </c>
      <c r="N352" s="3">
        <f>100*SUMPRODUCT(Table1[[#This Row],[AAPL]:[NFLX]], Table4[[AAPL]:[NFLX]])/SUMPRODUCT($B$2:$D$2,Table4[[AAPL]:[NFLX]])</f>
        <v>844.0629716158179</v>
      </c>
      <c r="U352" s="1">
        <v>44501</v>
      </c>
      <c r="V352" s="3">
        <f t="shared" si="28"/>
        <v>-7.4200837331619696E-2</v>
      </c>
      <c r="W352" s="3">
        <f t="shared" si="29"/>
        <v>-5.6708901470617364E-2</v>
      </c>
    </row>
    <row r="353" spans="1:23" x14ac:dyDescent="0.25">
      <c r="A353" s="4">
        <v>44508</v>
      </c>
      <c r="B353" s="3">
        <v>170.98860569999999</v>
      </c>
      <c r="C353" s="3">
        <v>5657.1605630000004</v>
      </c>
      <c r="D353" s="3">
        <v>744.04488370000001</v>
      </c>
      <c r="G353" s="1">
        <v>44508</v>
      </c>
      <c r="H353" s="3">
        <f t="shared" si="25"/>
        <v>-0.12381473012187044</v>
      </c>
      <c r="I353" s="3">
        <f t="shared" si="26"/>
        <v>-7.9894021359606937E-2</v>
      </c>
      <c r="J353" s="3">
        <f t="shared" si="27"/>
        <v>0.38827922199395865</v>
      </c>
      <c r="L353" s="1">
        <v>44508</v>
      </c>
      <c r="M353" s="3">
        <f>SUM(Table1[[#This Row],[AAPL]:[NFLX]])/3</f>
        <v>2190.7313508000002</v>
      </c>
      <c r="N353" s="3">
        <f>100*SUMPRODUCT(Table1[[#This Row],[AAPL]:[NFLX]], Table4[[AAPL]:[NFLX]])/SUMPRODUCT($B$2:$D$2,Table4[[AAPL]:[NFLX]])</f>
        <v>784.11984301525433</v>
      </c>
      <c r="U353" s="1">
        <v>44508</v>
      </c>
      <c r="V353" s="3">
        <f t="shared" si="28"/>
        <v>-4.466676532384057E-2</v>
      </c>
      <c r="W353" s="3">
        <f t="shared" si="29"/>
        <v>-7.1017365547753425E-2</v>
      </c>
    </row>
    <row r="354" spans="1:23" x14ac:dyDescent="0.25">
      <c r="A354" s="4">
        <v>44515</v>
      </c>
      <c r="B354" s="3">
        <v>183.02700340000001</v>
      </c>
      <c r="C354" s="3">
        <v>5386.9104639999996</v>
      </c>
      <c r="D354" s="3">
        <v>610.91998920000003</v>
      </c>
      <c r="G354" s="1">
        <v>44515</v>
      </c>
      <c r="H354" s="3">
        <f t="shared" si="25"/>
        <v>7.0404677848074984E-2</v>
      </c>
      <c r="I354" s="3">
        <f t="shared" si="26"/>
        <v>-4.7771332630638076E-2</v>
      </c>
      <c r="J354" s="3">
        <f t="shared" si="27"/>
        <v>-0.17892051597478109</v>
      </c>
      <c r="L354" s="1">
        <v>44515</v>
      </c>
      <c r="M354" s="3">
        <f>SUM(Table1[[#This Row],[AAPL]:[NFLX]])/3</f>
        <v>2060.2858188666664</v>
      </c>
      <c r="N354" s="3">
        <f>100*SUMPRODUCT(Table1[[#This Row],[AAPL]:[NFLX]], Table4[[AAPL]:[NFLX]])/SUMPRODUCT($B$2:$D$2,Table4[[AAPL]:[NFLX]])</f>
        <v>749.29409595766572</v>
      </c>
      <c r="U354" s="1">
        <v>44515</v>
      </c>
      <c r="V354" s="3">
        <f t="shared" si="28"/>
        <v>-5.9544285010436508E-2</v>
      </c>
      <c r="W354" s="3">
        <f t="shared" si="29"/>
        <v>-4.4413806598325188E-2</v>
      </c>
    </row>
    <row r="355" spans="1:23" x14ac:dyDescent="0.25">
      <c r="A355" s="4">
        <v>44522</v>
      </c>
      <c r="B355" s="3">
        <v>189.74009760000001</v>
      </c>
      <c r="C355" s="3">
        <v>6005.4141170000003</v>
      </c>
      <c r="D355" s="3">
        <v>778.79881760000001</v>
      </c>
      <c r="G355" s="1">
        <v>44522</v>
      </c>
      <c r="H355" s="3">
        <f t="shared" si="25"/>
        <v>3.6678162649741552E-2</v>
      </c>
      <c r="I355" s="3">
        <f t="shared" si="26"/>
        <v>0.11481602620525766</v>
      </c>
      <c r="J355" s="3">
        <f t="shared" si="27"/>
        <v>0.2747967514041198</v>
      </c>
      <c r="L355" s="1">
        <v>44522</v>
      </c>
      <c r="M355" s="3">
        <f>SUM(Table1[[#This Row],[AAPL]:[NFLX]])/3</f>
        <v>2324.6510107333334</v>
      </c>
      <c r="N355" s="3">
        <f>100*SUMPRODUCT(Table1[[#This Row],[AAPL]:[NFLX]], Table4[[AAPL]:[NFLX]])/SUMPRODUCT($B$2:$D$2,Table4[[AAPL]:[NFLX]])</f>
        <v>834.6398950612662</v>
      </c>
      <c r="U355" s="1">
        <v>44522</v>
      </c>
      <c r="V355" s="3">
        <f t="shared" si="28"/>
        <v>0.12831481411258289</v>
      </c>
      <c r="W355" s="3">
        <f t="shared" si="29"/>
        <v>0.11390160360802098</v>
      </c>
    </row>
    <row r="356" spans="1:23" x14ac:dyDescent="0.25">
      <c r="A356" s="4">
        <v>44529</v>
      </c>
      <c r="B356" s="3">
        <v>197.44479509999999</v>
      </c>
      <c r="C356" s="3">
        <v>6962.6287400000001</v>
      </c>
      <c r="D356" s="3">
        <v>722.55600600000002</v>
      </c>
      <c r="G356" s="1">
        <v>44529</v>
      </c>
      <c r="H356" s="3">
        <f t="shared" si="25"/>
        <v>4.0606585521225008E-2</v>
      </c>
      <c r="I356" s="3">
        <f t="shared" si="26"/>
        <v>0.15939194272886806</v>
      </c>
      <c r="J356" s="3">
        <f t="shared" si="27"/>
        <v>-7.2217381856487267E-2</v>
      </c>
      <c r="L356" s="1">
        <v>44529</v>
      </c>
      <c r="M356" s="3">
        <f>SUM(Table1[[#This Row],[AAPL]:[NFLX]])/3</f>
        <v>2627.5431803666665</v>
      </c>
      <c r="N356" s="3">
        <f>100*SUMPRODUCT(Table1[[#This Row],[AAPL]:[NFLX]], Table4[[AAPL]:[NFLX]])/SUMPRODUCT($B$2:$D$2,Table4[[AAPL]:[NFLX]])</f>
        <v>952.85462083037908</v>
      </c>
      <c r="U356" s="1">
        <v>44529</v>
      </c>
      <c r="V356" s="3">
        <f t="shared" si="28"/>
        <v>0.13029575976558433</v>
      </c>
      <c r="W356" s="3">
        <f t="shared" si="29"/>
        <v>0.14163560413133067</v>
      </c>
    </row>
    <row r="357" spans="1:23" x14ac:dyDescent="0.25">
      <c r="A357" s="4">
        <v>44536</v>
      </c>
      <c r="B357" s="3">
        <v>209.95649649999999</v>
      </c>
      <c r="C357" s="3">
        <v>6064.6177740000003</v>
      </c>
      <c r="D357" s="3">
        <v>593.31017380000003</v>
      </c>
      <c r="G357" s="1">
        <v>44536</v>
      </c>
      <c r="H357" s="3">
        <f t="shared" si="25"/>
        <v>6.3368099390329252E-2</v>
      </c>
      <c r="I357" s="3">
        <f t="shared" si="26"/>
        <v>-0.12897585086520064</v>
      </c>
      <c r="J357" s="3">
        <f t="shared" si="27"/>
        <v>-0.1788730992847079</v>
      </c>
      <c r="L357" s="1">
        <v>44536</v>
      </c>
      <c r="M357" s="3">
        <f>SUM(Table1[[#This Row],[AAPL]:[NFLX]])/3</f>
        <v>2289.2948147666666</v>
      </c>
      <c r="N357" s="3">
        <f>100*SUMPRODUCT(Table1[[#This Row],[AAPL]:[NFLX]], Table4[[AAPL]:[NFLX]])/SUMPRODUCT($B$2:$D$2,Table4[[AAPL]:[NFLX]])</f>
        <v>840.96158683482724</v>
      </c>
      <c r="U357" s="1">
        <v>44536</v>
      </c>
      <c r="V357" s="3">
        <f t="shared" si="28"/>
        <v>-0.128731800918605</v>
      </c>
      <c r="W357" s="3">
        <f t="shared" si="29"/>
        <v>-0.1174292820221001</v>
      </c>
    </row>
    <row r="358" spans="1:23" x14ac:dyDescent="0.25">
      <c r="A358" s="4">
        <v>44543</v>
      </c>
      <c r="B358" s="3">
        <v>215.6363987</v>
      </c>
      <c r="C358" s="3">
        <v>6018.6196730000001</v>
      </c>
      <c r="D358" s="3">
        <v>557.39348099999995</v>
      </c>
      <c r="G358" s="1">
        <v>44543</v>
      </c>
      <c r="H358" s="3">
        <f t="shared" si="25"/>
        <v>2.7052757569709283E-2</v>
      </c>
      <c r="I358" s="3">
        <f t="shared" si="26"/>
        <v>-7.5846661263965307E-3</v>
      </c>
      <c r="J358" s="3">
        <f t="shared" si="27"/>
        <v>-6.0536114811520658E-2</v>
      </c>
      <c r="L358" s="1">
        <v>44543</v>
      </c>
      <c r="M358" s="3">
        <f>SUM(Table1[[#This Row],[AAPL]:[NFLX]])/3</f>
        <v>2263.8831842333334</v>
      </c>
      <c r="N358" s="3">
        <f>100*SUMPRODUCT(Table1[[#This Row],[AAPL]:[NFLX]], Table4[[AAPL]:[NFLX]])/SUMPRODUCT($B$2:$D$2,Table4[[AAPL]:[NFLX]])</f>
        <v>835.68280613596664</v>
      </c>
      <c r="U358" s="1">
        <v>44543</v>
      </c>
      <c r="V358" s="3">
        <f t="shared" si="28"/>
        <v>-1.1100200100668667E-2</v>
      </c>
      <c r="W358" s="3">
        <f t="shared" si="29"/>
        <v>-6.2770770764080134E-3</v>
      </c>
    </row>
    <row r="359" spans="1:23" x14ac:dyDescent="0.25">
      <c r="A359" s="4">
        <v>44550</v>
      </c>
      <c r="B359" s="3">
        <v>215.06159880000001</v>
      </c>
      <c r="C359" s="3">
        <v>5070.4705130000002</v>
      </c>
      <c r="D359" s="3">
        <v>491.27202160000002</v>
      </c>
      <c r="G359" s="1">
        <v>44550</v>
      </c>
      <c r="H359" s="3">
        <f t="shared" si="25"/>
        <v>-2.665597753743176E-3</v>
      </c>
      <c r="I359" s="3">
        <f t="shared" si="26"/>
        <v>-0.15753598192181364</v>
      </c>
      <c r="J359" s="3">
        <f t="shared" si="27"/>
        <v>-0.11862617998576833</v>
      </c>
      <c r="L359" s="1">
        <v>44550</v>
      </c>
      <c r="M359" s="3">
        <f>SUM(Table1[[#This Row],[AAPL]:[NFLX]])/3</f>
        <v>1925.6013777999999</v>
      </c>
      <c r="N359" s="3">
        <f>100*SUMPRODUCT(Table1[[#This Row],[AAPL]:[NFLX]], Table4[[AAPL]:[NFLX]])/SUMPRODUCT($B$2:$D$2,Table4[[AAPL]:[NFLX]])</f>
        <v>715.90140903415204</v>
      </c>
      <c r="U359" s="1">
        <v>44550</v>
      </c>
      <c r="V359" s="3">
        <f t="shared" si="28"/>
        <v>-0.14942546894171707</v>
      </c>
      <c r="W359" s="3">
        <f t="shared" si="29"/>
        <v>-0.14333356654262194</v>
      </c>
    </row>
    <row r="360" spans="1:23" x14ac:dyDescent="0.25">
      <c r="A360" s="4">
        <v>44557</v>
      </c>
      <c r="B360" s="3">
        <v>229.06530900000001</v>
      </c>
      <c r="C360" s="3">
        <v>6451.9480700000004</v>
      </c>
      <c r="D360" s="3">
        <v>590.39120200000002</v>
      </c>
      <c r="G360" s="1">
        <v>44557</v>
      </c>
      <c r="H360" s="3">
        <f t="shared" si="25"/>
        <v>6.5114880007113574E-2</v>
      </c>
      <c r="I360" s="3">
        <f t="shared" si="26"/>
        <v>0.27245549568981392</v>
      </c>
      <c r="J360" s="3">
        <f t="shared" si="27"/>
        <v>0.20176027952331491</v>
      </c>
      <c r="L360" s="1">
        <v>44557</v>
      </c>
      <c r="M360" s="3">
        <f>SUM(Table1[[#This Row],[AAPL]:[NFLX]])/3</f>
        <v>2423.8015270000001</v>
      </c>
      <c r="N360" s="3">
        <f>100*SUMPRODUCT(Table1[[#This Row],[AAPL]:[NFLX]], Table4[[AAPL]:[NFLX]])/SUMPRODUCT($B$2:$D$2,Table4[[AAPL]:[NFLX]])</f>
        <v>894.86802762427294</v>
      </c>
      <c r="U360" s="1">
        <v>44557</v>
      </c>
      <c r="V360" s="3">
        <f t="shared" si="28"/>
        <v>0.25872444574649917</v>
      </c>
      <c r="W360" s="3">
        <f t="shared" si="29"/>
        <v>0.24998780045924357</v>
      </c>
    </row>
    <row r="361" spans="1:23" x14ac:dyDescent="0.25">
      <c r="A361" s="4">
        <v>44564</v>
      </c>
      <c r="B361" s="3">
        <v>206.60399760000001</v>
      </c>
      <c r="C361" s="3">
        <v>5659.4802</v>
      </c>
      <c r="D361" s="3">
        <v>546.470598</v>
      </c>
      <c r="G361" s="1">
        <v>44564</v>
      </c>
      <c r="H361" s="3">
        <f t="shared" si="25"/>
        <v>-9.8056364353277081E-2</v>
      </c>
      <c r="I361" s="3">
        <f t="shared" si="26"/>
        <v>-0.12282613892768054</v>
      </c>
      <c r="J361" s="3">
        <f t="shared" si="27"/>
        <v>-7.4392375515108078E-2</v>
      </c>
      <c r="L361" s="1">
        <v>44564</v>
      </c>
      <c r="M361" s="3">
        <f>SUM(Table1[[#This Row],[AAPL]:[NFLX]])/3</f>
        <v>2137.5182651999999</v>
      </c>
      <c r="N361" s="3">
        <f>100*SUMPRODUCT(Table1[[#This Row],[AAPL]:[NFLX]], Table4[[AAPL]:[NFLX]])/SUMPRODUCT($B$2:$D$2,Table4[[AAPL]:[NFLX]])</f>
        <v>787.99485737914949</v>
      </c>
      <c r="U361" s="1">
        <v>44564</v>
      </c>
      <c r="V361" s="3">
        <f t="shared" si="28"/>
        <v>-0.11811332677652868</v>
      </c>
      <c r="W361" s="3">
        <f t="shared" si="29"/>
        <v>-0.11942897382182051</v>
      </c>
    </row>
    <row r="362" spans="1:23" x14ac:dyDescent="0.25">
      <c r="A362" s="4">
        <v>44571</v>
      </c>
      <c r="B362" s="3">
        <v>211.1454085</v>
      </c>
      <c r="C362" s="3">
        <v>5444.5940570000002</v>
      </c>
      <c r="D362" s="3">
        <v>599.28660230000003</v>
      </c>
      <c r="G362" s="1">
        <v>44571</v>
      </c>
      <c r="H362" s="3">
        <f t="shared" si="25"/>
        <v>2.1981234403762515E-2</v>
      </c>
      <c r="I362" s="3">
        <f t="shared" si="26"/>
        <v>-3.7969236644736337E-2</v>
      </c>
      <c r="J362" s="3">
        <f t="shared" si="27"/>
        <v>9.6649306464608786E-2</v>
      </c>
      <c r="L362" s="1">
        <v>44571</v>
      </c>
      <c r="M362" s="3">
        <f>SUM(Table1[[#This Row],[AAPL]:[NFLX]])/3</f>
        <v>2085.0086892666664</v>
      </c>
      <c r="N362" s="3">
        <f>100*SUMPRODUCT(Table1[[#This Row],[AAPL]:[NFLX]], Table4[[AAPL]:[NFLX]])/SUMPRODUCT($B$2:$D$2,Table4[[AAPL]:[NFLX]])</f>
        <v>765.16944380020777</v>
      </c>
      <c r="U362" s="1">
        <v>44571</v>
      </c>
      <c r="V362" s="3">
        <f t="shared" si="28"/>
        <v>-2.4565673560885515E-2</v>
      </c>
      <c r="W362" s="3">
        <f t="shared" si="29"/>
        <v>-2.8966449926917614E-2</v>
      </c>
    </row>
    <row r="363" spans="1:23" x14ac:dyDescent="0.25">
      <c r="A363" s="4">
        <v>44578</v>
      </c>
      <c r="B363" s="3">
        <v>183.52330449999999</v>
      </c>
      <c r="C363" s="3">
        <v>5637.2515709999998</v>
      </c>
      <c r="D363" s="3">
        <v>393.52499999999998</v>
      </c>
      <c r="G363" s="1">
        <v>44578</v>
      </c>
      <c r="H363" s="3">
        <f t="shared" si="25"/>
        <v>-0.13082029202638337</v>
      </c>
      <c r="I363" s="3">
        <f t="shared" si="26"/>
        <v>3.5385101622462341E-2</v>
      </c>
      <c r="J363" s="3">
        <f t="shared" si="27"/>
        <v>-0.34334423881713405</v>
      </c>
      <c r="L363" s="1">
        <v>44578</v>
      </c>
      <c r="M363" s="3">
        <f>SUM(Table1[[#This Row],[AAPL]:[NFLX]])/3</f>
        <v>2071.433291833333</v>
      </c>
      <c r="N363" s="3">
        <f>100*SUMPRODUCT(Table1[[#This Row],[AAPL]:[NFLX]], Table4[[AAPL]:[NFLX]])/SUMPRODUCT($B$2:$D$2,Table4[[AAPL]:[NFLX]])</f>
        <v>771.38350652994859</v>
      </c>
      <c r="U363" s="1">
        <v>44578</v>
      </c>
      <c r="V363" s="3">
        <f t="shared" si="28"/>
        <v>-6.5109548479186756E-3</v>
      </c>
      <c r="W363" s="3">
        <f t="shared" si="29"/>
        <v>8.1211590192085108E-3</v>
      </c>
    </row>
    <row r="364" spans="1:23" x14ac:dyDescent="0.25">
      <c r="A364" s="4">
        <v>44585</v>
      </c>
      <c r="B364" s="3">
        <v>218.02240259999999</v>
      </c>
      <c r="C364" s="3">
        <v>5017.3454469999997</v>
      </c>
      <c r="D364" s="3">
        <v>461.23198200000002</v>
      </c>
      <c r="G364" s="1">
        <v>44585</v>
      </c>
      <c r="H364" s="3">
        <f t="shared" si="25"/>
        <v>0.18798211046815583</v>
      </c>
      <c r="I364" s="3">
        <f t="shared" si="26"/>
        <v>-0.10996602088667015</v>
      </c>
      <c r="J364" s="3">
        <f t="shared" si="27"/>
        <v>0.17205255574614076</v>
      </c>
      <c r="L364" s="1">
        <v>44585</v>
      </c>
      <c r="M364" s="3">
        <f>SUM(Table1[[#This Row],[AAPL]:[NFLX]])/3</f>
        <v>1898.8666105333332</v>
      </c>
      <c r="N364" s="3">
        <f>100*SUMPRODUCT(Table1[[#This Row],[AAPL]:[NFLX]], Table4[[AAPL]:[NFLX]])/SUMPRODUCT($B$2:$D$2,Table4[[AAPL]:[NFLX]])</f>
        <v>709.09177316742773</v>
      </c>
      <c r="U364" s="1">
        <v>44585</v>
      </c>
      <c r="V364" s="3">
        <f t="shared" si="28"/>
        <v>-8.3307863198079979E-2</v>
      </c>
      <c r="W364" s="3">
        <f t="shared" si="29"/>
        <v>-8.0753260648181113E-2</v>
      </c>
    </row>
    <row r="365" spans="1:23" x14ac:dyDescent="0.25">
      <c r="A365" s="4">
        <v>44592</v>
      </c>
      <c r="B365" s="3">
        <v>199.97239880000001</v>
      </c>
      <c r="C365" s="3">
        <v>5923.4619249999996</v>
      </c>
      <c r="D365" s="3">
        <v>328.13601039999998</v>
      </c>
      <c r="G365" s="1">
        <v>44592</v>
      </c>
      <c r="H365" s="3">
        <f t="shared" si="25"/>
        <v>-8.2789674752442088E-2</v>
      </c>
      <c r="I365" s="3">
        <f t="shared" si="26"/>
        <v>0.18059678919293673</v>
      </c>
      <c r="J365" s="3">
        <f t="shared" si="27"/>
        <v>-0.28856622436039148</v>
      </c>
      <c r="L365" s="1">
        <v>44592</v>
      </c>
      <c r="M365" s="3">
        <f>SUM(Table1[[#This Row],[AAPL]:[NFLX]])/3</f>
        <v>2150.5234447333328</v>
      </c>
      <c r="N365" s="3">
        <f>100*SUMPRODUCT(Table1[[#This Row],[AAPL]:[NFLX]], Table4[[AAPL]:[NFLX]])/SUMPRODUCT($B$2:$D$2,Table4[[AAPL]:[NFLX]])</f>
        <v>809.38407211522303</v>
      </c>
      <c r="U365" s="1">
        <v>44592</v>
      </c>
      <c r="V365" s="3">
        <f t="shared" si="28"/>
        <v>0.13253002227961497</v>
      </c>
      <c r="W365" s="3">
        <f t="shared" si="29"/>
        <v>0.14143768513883845</v>
      </c>
    </row>
    <row r="366" spans="1:23" x14ac:dyDescent="0.25">
      <c r="A366" s="4">
        <v>44599</v>
      </c>
      <c r="B366" s="3">
        <v>190.5631989</v>
      </c>
      <c r="C366" s="3">
        <v>4956.2856309999997</v>
      </c>
      <c r="D366" s="3">
        <v>410.87549790000003</v>
      </c>
      <c r="G366" s="1">
        <v>44599</v>
      </c>
      <c r="H366" s="3">
        <f t="shared" si="25"/>
        <v>-4.7052493026352615E-2</v>
      </c>
      <c r="I366" s="3">
        <f t="shared" si="26"/>
        <v>-0.16327889100089049</v>
      </c>
      <c r="J366" s="3">
        <f t="shared" si="27"/>
        <v>0.25214997707548181</v>
      </c>
      <c r="L366" s="1">
        <v>44599</v>
      </c>
      <c r="M366" s="3">
        <f>SUM(Table1[[#This Row],[AAPL]:[NFLX]])/3</f>
        <v>1852.5747759333335</v>
      </c>
      <c r="N366" s="3">
        <f>100*SUMPRODUCT(Table1[[#This Row],[AAPL]:[NFLX]], Table4[[AAPL]:[NFLX]])/SUMPRODUCT($B$2:$D$2,Table4[[AAPL]:[NFLX]])</f>
        <v>690.46983206596155</v>
      </c>
      <c r="U366" s="1">
        <v>44599</v>
      </c>
      <c r="V366" s="3">
        <f t="shared" si="28"/>
        <v>-0.13854704515297447</v>
      </c>
      <c r="W366" s="3">
        <f t="shared" si="29"/>
        <v>-0.14691942199763597</v>
      </c>
    </row>
    <row r="367" spans="1:23" x14ac:dyDescent="0.25">
      <c r="A367" s="4">
        <v>44606</v>
      </c>
      <c r="B367" s="3">
        <v>200.967206</v>
      </c>
      <c r="C367" s="3">
        <v>5083.4609769999997</v>
      </c>
      <c r="D367" s="3">
        <v>395.23619129999997</v>
      </c>
      <c r="G367" s="2">
        <v>44606</v>
      </c>
      <c r="H367" s="3">
        <f t="shared" si="25"/>
        <v>5.4596098092683731E-2</v>
      </c>
      <c r="I367" s="3">
        <f t="shared" si="26"/>
        <v>2.5659406149750208E-2</v>
      </c>
      <c r="J367" s="3">
        <f t="shared" si="27"/>
        <v>-3.8063371215692185E-2</v>
      </c>
      <c r="L367" s="2">
        <v>44606</v>
      </c>
      <c r="M367" s="3">
        <f>SUM(Table1[[#This Row],[AAPL]:[NFLX]])/3</f>
        <v>1893.2214581000001</v>
      </c>
      <c r="N367" s="3">
        <f>100*SUMPRODUCT(Table1[[#This Row],[AAPL]:[NFLX]], Table4[[AAPL]:[NFLX]])/SUMPRODUCT($B$2:$D$2,Table4[[AAPL]:[NFLX]])</f>
        <v>708.92368725394726</v>
      </c>
      <c r="U367" s="2">
        <v>44606</v>
      </c>
      <c r="V367" s="3">
        <f t="shared" si="28"/>
        <v>2.1940643203559009E-2</v>
      </c>
      <c r="W367" s="3">
        <f t="shared" si="29"/>
        <v>2.6726519148229471E-2</v>
      </c>
    </row>
    <row r="368" spans="1:23" x14ac:dyDescent="0.25">
      <c r="G368" s="3" t="s">
        <v>5</v>
      </c>
      <c r="H368" s="3">
        <f>AVERAGE(Table2[AAPL])</f>
        <v>8.1176605503604834E-3</v>
      </c>
      <c r="I368" s="3">
        <f>AVERAGE(Table2[AMZN])</f>
        <v>1.3537598814937818E-2</v>
      </c>
      <c r="J368" s="3">
        <f>AVERAGE(Table2[NFLX])</f>
        <v>2.239823316575008E-2</v>
      </c>
      <c r="U368" s="3" t="s">
        <v>5</v>
      </c>
      <c r="V368" s="3">
        <f>AVERAGE(Table5[price-weighted index])</f>
        <v>1.1983788049879391E-2</v>
      </c>
      <c r="W368" s="3">
        <f>AVERAGE(Table5[value-weighted index])</f>
        <v>1.2039327196575951E-2</v>
      </c>
    </row>
    <row r="369" spans="7:10" x14ac:dyDescent="0.25">
      <c r="G369" s="3" t="s">
        <v>6</v>
      </c>
      <c r="H369" s="3">
        <f>_xlfn.STDEV.S(Table2[AAPL])</f>
        <v>8.7163545165318115E-2</v>
      </c>
      <c r="I369" s="3">
        <f>_xlfn.STDEV.S(Table2[AMZN])</f>
        <v>0.12915421937173902</v>
      </c>
      <c r="J369" s="3">
        <f>_xlfn.STDEV.S(Table2[NFLX])</f>
        <v>0.18981675078885074</v>
      </c>
    </row>
    <row r="370" spans="7:10" x14ac:dyDescent="0.25">
      <c r="G370" s="3" t="s">
        <v>11</v>
      </c>
      <c r="H370" s="3">
        <f>(H368-$E$2)/H369</f>
        <v>3.576794110940984E-2</v>
      </c>
      <c r="I370" s="3">
        <f t="shared" ref="I370:J370" si="30">(I368-$E$2)/I369</f>
        <v>6.6103909391952709E-2</v>
      </c>
      <c r="J370" s="3">
        <f t="shared" si="30"/>
        <v>9.1658049637060798E-2</v>
      </c>
    </row>
    <row r="371" spans="7:10" x14ac:dyDescent="0.25">
      <c r="G371" s="3" t="s">
        <v>12</v>
      </c>
      <c r="H371" s="3">
        <f>_xlfn.PERCENTILE.INC(Table2[AAPL], 0.05)</f>
        <v>-0.12331918167678239</v>
      </c>
      <c r="I371" s="3">
        <f>_xlfn.PERCENTILE.INC(Table2[AMZN], 0.05)</f>
        <v>-0.17999382648891102</v>
      </c>
      <c r="J371" s="3">
        <f>_xlfn.PERCENTILE.INC(Table2[NFLX], 0.05)</f>
        <v>-0.25712170313354643</v>
      </c>
    </row>
  </sheetData>
  <phoneticPr fontId="18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HW01data2025F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2025-10-03T14:37:07Z</dcterms:created>
  <dcterms:modified xsi:type="dcterms:W3CDTF">2025-10-03T16:20:31Z</dcterms:modified>
</cp:coreProperties>
</file>