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omas\Pulpit\excelLearning\section5\"/>
    </mc:Choice>
  </mc:AlternateContent>
  <xr:revisionPtr revIDLastSave="0" documentId="13_ncr:1_{DB667F21-CC48-4899-9399-937F59AD8A8B}" xr6:coauthVersionLast="47" xr6:coauthVersionMax="47" xr10:uidLastSave="{00000000-0000-0000-0000-000000000000}"/>
  <bookViews>
    <workbookView xWindow="-120" yWindow="-120" windowWidth="29040" windowHeight="15720" activeTab="4" xr2:uid="{00000000-000D-0000-FFFF-FFFF00000000}"/>
  </bookViews>
  <sheets>
    <sheet name="PMT&amp;IPMT" sheetId="1" r:id="rId1"/>
    <sheet name="PMT&amp;IPMT-Exercise" sheetId="9" r:id="rId2"/>
    <sheet name="VariableInterestRate" sheetId="6" r:id="rId3"/>
    <sheet name="VariableInterestRate-Exercise" sheetId="8" r:id="rId4"/>
    <sheet name="InterestOnlyLoan-Example" sheetId="3" r:id="rId5"/>
    <sheet name="WeeklyPayments-Example"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6" l="1"/>
  <c r="K11" i="6" s="1"/>
  <c r="L11" i="6" s="1"/>
  <c r="J11" i="6"/>
  <c r="L10" i="6"/>
  <c r="K10" i="6"/>
  <c r="J10" i="6"/>
  <c r="I10" i="6"/>
  <c r="J11" i="9"/>
  <c r="K11" i="9" s="1"/>
  <c r="L11" i="9" s="1"/>
  <c r="J10" i="9"/>
  <c r="K10" i="9" s="1"/>
  <c r="L10" i="9" s="1"/>
  <c r="J10" i="1"/>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10" i="9"/>
  <c r="E18" i="9"/>
  <c r="E17" i="9"/>
  <c r="E15" i="9"/>
  <c r="E14" i="9"/>
  <c r="J11" i="1"/>
  <c r="K11" i="1" s="1"/>
  <c r="L11" i="1" s="1"/>
  <c r="L10" i="1"/>
  <c r="K10"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C22" i="1"/>
  <c r="C21" i="1"/>
  <c r="E18" i="1"/>
  <c r="E17" i="1"/>
  <c r="E15" i="1"/>
  <c r="E14" i="1"/>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L9" i="1"/>
  <c r="I114" i="4"/>
  <c r="J114" i="4"/>
  <c r="I11" i="4"/>
  <c r="J11" i="4" s="1"/>
  <c r="K11" i="4" s="1"/>
  <c r="K10" i="4"/>
  <c r="J10" i="4"/>
  <c r="I10" i="4"/>
  <c r="K9" i="4"/>
  <c r="H11" i="4"/>
  <c r="H114" i="4" s="1"/>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0" i="4"/>
  <c r="E15" i="4"/>
  <c r="E38" i="9"/>
  <c r="E13" i="9"/>
  <c r="L9" i="9"/>
  <c r="H9" i="9"/>
  <c r="L9" i="8"/>
  <c r="E14" i="3"/>
  <c r="H9"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40" i="1"/>
  <c r="H41" i="1"/>
  <c r="H42" i="1"/>
  <c r="H43" i="1"/>
  <c r="H44" i="1"/>
  <c r="H45" i="1"/>
  <c r="H46"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10" i="1"/>
  <c r="L9" i="6"/>
  <c r="E16" i="4"/>
  <c r="I12" i="6" l="1"/>
  <c r="K12" i="6" s="1"/>
  <c r="L12" i="6" s="1"/>
  <c r="J12" i="6"/>
  <c r="J12" i="9"/>
  <c r="K12" i="9" s="1"/>
  <c r="L12" i="9"/>
  <c r="E43" i="9"/>
  <c r="J12" i="1"/>
  <c r="K12" i="1" s="1"/>
  <c r="L12" i="1" s="1"/>
  <c r="I12" i="4"/>
  <c r="J12" i="4" s="1"/>
  <c r="K12" i="4"/>
  <c r="E21" i="4"/>
  <c r="E26" i="9"/>
  <c r="E42" i="9"/>
  <c r="E21" i="9"/>
  <c r="E18" i="4"/>
  <c r="E34" i="3"/>
  <c r="E13" i="3"/>
  <c r="E38" i="1"/>
  <c r="E13" i="1"/>
  <c r="I13" i="6" l="1"/>
  <c r="K13" i="6" s="1"/>
  <c r="L13" i="6" s="1"/>
  <c r="J13" i="6"/>
  <c r="J13" i="9"/>
  <c r="K13" i="9" s="1"/>
  <c r="L13" i="9" s="1"/>
  <c r="E22" i="9"/>
  <c r="E23" i="9" s="1"/>
  <c r="E24" i="9" s="1"/>
  <c r="J13" i="1"/>
  <c r="K13" i="1" s="1"/>
  <c r="L13" i="1" s="1"/>
  <c r="I13" i="4"/>
  <c r="J13" i="4" s="1"/>
  <c r="K13" i="4"/>
  <c r="E43" i="1"/>
  <c r="E19" i="4"/>
  <c r="E38" i="3"/>
  <c r="E16" i="3"/>
  <c r="E18" i="3"/>
  <c r="E19" i="3" s="1"/>
  <c r="E42" i="1"/>
  <c r="I14" i="6" l="1"/>
  <c r="K14" i="6" s="1"/>
  <c r="L14" i="6" s="1"/>
  <c r="J14" i="6"/>
  <c r="J14" i="9"/>
  <c r="K14" i="9" s="1"/>
  <c r="L14" i="9" s="1"/>
  <c r="J14" i="1"/>
  <c r="K14" i="1" s="1"/>
  <c r="L14" i="1" s="1"/>
  <c r="I14" i="4"/>
  <c r="J14" i="4" s="1"/>
  <c r="K14" i="4"/>
  <c r="E21" i="1"/>
  <c r="E22" i="1" s="1"/>
  <c r="E23" i="1" s="1"/>
  <c r="E24" i="1" s="1"/>
  <c r="E26" i="1"/>
  <c r="E20" i="4"/>
  <c r="I11" i="3"/>
  <c r="I27" i="3"/>
  <c r="I12" i="3"/>
  <c r="I28" i="3"/>
  <c r="I13" i="3"/>
  <c r="I29" i="3"/>
  <c r="I14" i="3"/>
  <c r="I30" i="3"/>
  <c r="I15" i="3"/>
  <c r="I31" i="3"/>
  <c r="I26" i="3"/>
  <c r="I16" i="3"/>
  <c r="I32" i="3"/>
  <c r="I17" i="3"/>
  <c r="I33" i="3"/>
  <c r="I18" i="3"/>
  <c r="I34" i="3"/>
  <c r="I19" i="3"/>
  <c r="I35" i="3"/>
  <c r="I20" i="3"/>
  <c r="I36" i="3"/>
  <c r="I21" i="3"/>
  <c r="I37" i="3"/>
  <c r="I22" i="3"/>
  <c r="I38" i="3"/>
  <c r="I23" i="3"/>
  <c r="I9" i="3"/>
  <c r="I24" i="3"/>
  <c r="I25" i="3"/>
  <c r="I10" i="3"/>
  <c r="H38" i="3"/>
  <c r="H34" i="3"/>
  <c r="H12" i="3"/>
  <c r="H30" i="3"/>
  <c r="H26" i="3"/>
  <c r="H22" i="3"/>
  <c r="H15" i="3"/>
  <c r="H18" i="3"/>
  <c r="H37" i="3"/>
  <c r="H11" i="3"/>
  <c r="H14" i="3"/>
  <c r="H33" i="3"/>
  <c r="H29" i="3"/>
  <c r="H25" i="3"/>
  <c r="H21" i="3"/>
  <c r="H20" i="3"/>
  <c r="H9" i="3"/>
  <c r="J9" i="3" s="1"/>
  <c r="H27" i="3"/>
  <c r="H16" i="3"/>
  <c r="H31" i="3"/>
  <c r="H36" i="3"/>
  <c r="H17" i="3"/>
  <c r="H10" i="3"/>
  <c r="H32" i="3"/>
  <c r="H28" i="3"/>
  <c r="H24" i="3"/>
  <c r="H23" i="3"/>
  <c r="H13" i="3"/>
  <c r="H35" i="3"/>
  <c r="H19" i="3"/>
  <c r="I15" i="6" l="1"/>
  <c r="K15" i="6" s="1"/>
  <c r="L15" i="6" s="1"/>
  <c r="J15" i="6"/>
  <c r="J15" i="9"/>
  <c r="K15" i="9" s="1"/>
  <c r="L15" i="9"/>
  <c r="J15" i="1"/>
  <c r="K15" i="1" s="1"/>
  <c r="L15" i="1" s="1"/>
  <c r="I15" i="4"/>
  <c r="J15" i="4" s="1"/>
  <c r="K15" i="4"/>
  <c r="I16" i="6" l="1"/>
  <c r="J16" i="6"/>
  <c r="J16" i="9"/>
  <c r="K16" i="9" s="1"/>
  <c r="L16" i="9" s="1"/>
  <c r="J16" i="1"/>
  <c r="K16" i="1" s="1"/>
  <c r="L16" i="1" s="1"/>
  <c r="I16" i="4"/>
  <c r="J16" i="4" s="1"/>
  <c r="K16" i="4" s="1"/>
  <c r="K16" i="6" l="1"/>
  <c r="L16" i="6" s="1"/>
  <c r="J17" i="9"/>
  <c r="K17" i="9" s="1"/>
  <c r="L17" i="9"/>
  <c r="J17" i="1"/>
  <c r="K17" i="1" s="1"/>
  <c r="L17" i="1"/>
  <c r="I17" i="4"/>
  <c r="J17" i="4" s="1"/>
  <c r="K17" i="4" s="1"/>
  <c r="I17" i="6" l="1"/>
  <c r="J17" i="6"/>
  <c r="J18" i="9"/>
  <c r="K18" i="9" s="1"/>
  <c r="L18" i="9"/>
  <c r="J18" i="1"/>
  <c r="K18" i="1" s="1"/>
  <c r="L18" i="1" s="1"/>
  <c r="I18" i="4"/>
  <c r="J18" i="4" s="1"/>
  <c r="K18" i="4" s="1"/>
  <c r="K17" i="6" l="1"/>
  <c r="L17" i="6" s="1"/>
  <c r="J19" i="9"/>
  <c r="K19" i="9" s="1"/>
  <c r="L19" i="9" s="1"/>
  <c r="J19" i="1"/>
  <c r="K19" i="1" s="1"/>
  <c r="L19" i="1" s="1"/>
  <c r="I19" i="4"/>
  <c r="J19" i="4" s="1"/>
  <c r="K19" i="4"/>
  <c r="I18" i="6" l="1"/>
  <c r="K18" i="6" s="1"/>
  <c r="L18" i="6" s="1"/>
  <c r="J18" i="6"/>
  <c r="J20" i="9"/>
  <c r="K20" i="9" s="1"/>
  <c r="L20" i="9"/>
  <c r="J20" i="1"/>
  <c r="K20" i="1" s="1"/>
  <c r="L20" i="1" s="1"/>
  <c r="I20" i="4"/>
  <c r="J20" i="4" s="1"/>
  <c r="K20" i="4"/>
  <c r="I19" i="6" l="1"/>
  <c r="K19" i="6" s="1"/>
  <c r="L19" i="6" s="1"/>
  <c r="J19" i="6"/>
  <c r="J21" i="9"/>
  <c r="K21" i="9" s="1"/>
  <c r="L21" i="9" s="1"/>
  <c r="J21" i="1"/>
  <c r="K21" i="1" s="1"/>
  <c r="L21" i="1" s="1"/>
  <c r="I21" i="4"/>
  <c r="J21" i="4" s="1"/>
  <c r="K21" i="4"/>
  <c r="I20" i="6" l="1"/>
  <c r="K20" i="6" s="1"/>
  <c r="L20" i="6" s="1"/>
  <c r="J20" i="6"/>
  <c r="J22" i="9"/>
  <c r="K22" i="9" s="1"/>
  <c r="L22" i="9" s="1"/>
  <c r="J22" i="1"/>
  <c r="K22" i="1" s="1"/>
  <c r="L22" i="1"/>
  <c r="I22" i="4"/>
  <c r="J22" i="4" s="1"/>
  <c r="K22" i="4"/>
  <c r="I21" i="6" l="1"/>
  <c r="K21" i="6" s="1"/>
  <c r="L21" i="6" s="1"/>
  <c r="J21" i="6"/>
  <c r="J23" i="9"/>
  <c r="K23" i="9" s="1"/>
  <c r="L23" i="9"/>
  <c r="J23" i="1"/>
  <c r="K23" i="1" s="1"/>
  <c r="L23" i="1" s="1"/>
  <c r="I23" i="4"/>
  <c r="J23" i="4" s="1"/>
  <c r="K23" i="4" s="1"/>
  <c r="I22" i="6" l="1"/>
  <c r="J22" i="6"/>
  <c r="J24" i="9"/>
  <c r="K24" i="9" s="1"/>
  <c r="L24" i="9" s="1"/>
  <c r="J24" i="1"/>
  <c r="K24" i="1" s="1"/>
  <c r="L24" i="1" s="1"/>
  <c r="I24" i="4"/>
  <c r="J24" i="4" s="1"/>
  <c r="K24" i="4"/>
  <c r="K22" i="6" l="1"/>
  <c r="L22" i="6" s="1"/>
  <c r="J25" i="9"/>
  <c r="K25" i="9" s="1"/>
  <c r="L25" i="9" s="1"/>
  <c r="J25" i="1"/>
  <c r="K25" i="1" s="1"/>
  <c r="L25" i="1"/>
  <c r="I25" i="4"/>
  <c r="J25" i="4" s="1"/>
  <c r="K25" i="4" s="1"/>
  <c r="I23" i="6" l="1"/>
  <c r="J23" i="6"/>
  <c r="J26" i="9"/>
  <c r="K26" i="9" s="1"/>
  <c r="L26" i="9" s="1"/>
  <c r="J26" i="1"/>
  <c r="K26" i="1" s="1"/>
  <c r="L26" i="1"/>
  <c r="I26" i="4"/>
  <c r="J26" i="4" s="1"/>
  <c r="K26" i="4"/>
  <c r="K23" i="6" l="1"/>
  <c r="L23" i="6" s="1"/>
  <c r="J27" i="9"/>
  <c r="K27" i="9" s="1"/>
  <c r="L27" i="9" s="1"/>
  <c r="J27" i="1"/>
  <c r="K27" i="1" s="1"/>
  <c r="L27" i="1" s="1"/>
  <c r="I27" i="4"/>
  <c r="J27" i="4" s="1"/>
  <c r="K27" i="4" s="1"/>
  <c r="I24" i="6" l="1"/>
  <c r="J24" i="6"/>
  <c r="J28" i="9"/>
  <c r="K28" i="9" s="1"/>
  <c r="L28" i="9" s="1"/>
  <c r="J28" i="1"/>
  <c r="K28" i="1" s="1"/>
  <c r="L28" i="1" s="1"/>
  <c r="I28" i="4"/>
  <c r="J28" i="4" s="1"/>
  <c r="K28" i="4"/>
  <c r="K24" i="6" l="1"/>
  <c r="L24" i="6" s="1"/>
  <c r="J29" i="9"/>
  <c r="K29" i="9" s="1"/>
  <c r="L29" i="9"/>
  <c r="J29" i="1"/>
  <c r="K29" i="1" s="1"/>
  <c r="L29" i="1" s="1"/>
  <c r="I29" i="4"/>
  <c r="J29" i="4" s="1"/>
  <c r="K29" i="4"/>
  <c r="I25" i="6" l="1"/>
  <c r="J25" i="6"/>
  <c r="J30" i="9"/>
  <c r="K30" i="9" s="1"/>
  <c r="L30" i="9" s="1"/>
  <c r="J30" i="1"/>
  <c r="K30" i="1" s="1"/>
  <c r="L30" i="1" s="1"/>
  <c r="I30" i="4"/>
  <c r="J30" i="4" s="1"/>
  <c r="K30" i="4"/>
  <c r="K25" i="6" l="1"/>
  <c r="L25" i="6" s="1"/>
  <c r="J31" i="9"/>
  <c r="K31" i="9" s="1"/>
  <c r="L31" i="9"/>
  <c r="J31" i="1"/>
  <c r="K31" i="1" s="1"/>
  <c r="L31" i="1" s="1"/>
  <c r="I31" i="4"/>
  <c r="J31" i="4" s="1"/>
  <c r="K31" i="4"/>
  <c r="I26" i="6" l="1"/>
  <c r="K26" i="6" s="1"/>
  <c r="L26" i="6" s="1"/>
  <c r="J26" i="6"/>
  <c r="J32" i="9"/>
  <c r="K32" i="9" s="1"/>
  <c r="L32" i="9" s="1"/>
  <c r="J32" i="1"/>
  <c r="K32" i="1" s="1"/>
  <c r="L32" i="1"/>
  <c r="I32" i="4"/>
  <c r="J32" i="4" s="1"/>
  <c r="K32" i="4" s="1"/>
  <c r="I27" i="6" l="1"/>
  <c r="J27" i="6"/>
  <c r="J33" i="9"/>
  <c r="K33" i="9" s="1"/>
  <c r="L33" i="9"/>
  <c r="J33" i="1"/>
  <c r="K33" i="1" s="1"/>
  <c r="L33" i="1"/>
  <c r="I33" i="4"/>
  <c r="J33" i="4" s="1"/>
  <c r="K33" i="4"/>
  <c r="K27" i="6" l="1"/>
  <c r="L27" i="6" s="1"/>
  <c r="J34" i="9"/>
  <c r="K34" i="9" s="1"/>
  <c r="L34" i="9" s="1"/>
  <c r="J34" i="1"/>
  <c r="K34" i="1" s="1"/>
  <c r="L34" i="1"/>
  <c r="I34" i="4"/>
  <c r="J34" i="4" s="1"/>
  <c r="K34" i="4"/>
  <c r="I28" i="6" l="1"/>
  <c r="J28" i="6"/>
  <c r="J35" i="9"/>
  <c r="K35" i="9" s="1"/>
  <c r="L35" i="9" s="1"/>
  <c r="J35" i="1"/>
  <c r="K35" i="1" s="1"/>
  <c r="L35" i="1" s="1"/>
  <c r="I35" i="4"/>
  <c r="J35" i="4" s="1"/>
  <c r="K35" i="4"/>
  <c r="K28" i="6" l="1"/>
  <c r="L28" i="6" s="1"/>
  <c r="J36" i="9"/>
  <c r="K36" i="9" s="1"/>
  <c r="L36" i="9" s="1"/>
  <c r="J36" i="1"/>
  <c r="K36" i="1" s="1"/>
  <c r="L36" i="1" s="1"/>
  <c r="I36" i="4"/>
  <c r="J36" i="4" s="1"/>
  <c r="K36" i="4"/>
  <c r="I29" i="6" l="1"/>
  <c r="K29" i="6" s="1"/>
  <c r="L29" i="6" s="1"/>
  <c r="J29" i="6"/>
  <c r="J37" i="9"/>
  <c r="K37" i="9" s="1"/>
  <c r="L37" i="9" s="1"/>
  <c r="J37" i="1"/>
  <c r="K37" i="1" s="1"/>
  <c r="L37" i="1"/>
  <c r="I37" i="4"/>
  <c r="J37" i="4" s="1"/>
  <c r="K37" i="4"/>
  <c r="I30" i="6" l="1"/>
  <c r="K30" i="6" s="1"/>
  <c r="J30" i="6"/>
  <c r="L30" i="6"/>
  <c r="J38" i="9"/>
  <c r="K38" i="9" s="1"/>
  <c r="L38" i="9" s="1"/>
  <c r="J38" i="1"/>
  <c r="K38" i="1" s="1"/>
  <c r="L38" i="1" s="1"/>
  <c r="I38" i="4"/>
  <c r="J38" i="4" s="1"/>
  <c r="K38" i="4"/>
  <c r="I31" i="6" l="1"/>
  <c r="K31" i="6" s="1"/>
  <c r="L31" i="6" s="1"/>
  <c r="J31" i="6"/>
  <c r="J39" i="9"/>
  <c r="K39" i="9" s="1"/>
  <c r="L39" i="9" s="1"/>
  <c r="J39" i="1"/>
  <c r="K39" i="1" s="1"/>
  <c r="L39" i="1"/>
  <c r="I39" i="4"/>
  <c r="J39" i="4" s="1"/>
  <c r="K39" i="4" s="1"/>
  <c r="I32" i="6" l="1"/>
  <c r="K32" i="6" s="1"/>
  <c r="L32" i="6" s="1"/>
  <c r="J32" i="6"/>
  <c r="J40" i="9"/>
  <c r="K40" i="9" s="1"/>
  <c r="L40" i="9" s="1"/>
  <c r="J40" i="1"/>
  <c r="K40" i="1" s="1"/>
  <c r="L40" i="1" s="1"/>
  <c r="I40" i="4"/>
  <c r="J40" i="4" s="1"/>
  <c r="K40" i="4"/>
  <c r="I33" i="6" l="1"/>
  <c r="K33" i="6" s="1"/>
  <c r="L33" i="6" s="1"/>
  <c r="J33" i="6"/>
  <c r="J41" i="9"/>
  <c r="K41" i="9" s="1"/>
  <c r="L41" i="9"/>
  <c r="J41" i="1"/>
  <c r="K41" i="1" s="1"/>
  <c r="L41" i="1" s="1"/>
  <c r="I41" i="4"/>
  <c r="J41" i="4" s="1"/>
  <c r="K41" i="4" s="1"/>
  <c r="J42" i="9" l="1"/>
  <c r="K42" i="9" s="1"/>
  <c r="L42" i="9" s="1"/>
  <c r="J42" i="1"/>
  <c r="K42" i="1" s="1"/>
  <c r="L42" i="1"/>
  <c r="I42" i="4"/>
  <c r="J42" i="4" s="1"/>
  <c r="K42" i="4"/>
  <c r="J43" i="9" l="1"/>
  <c r="K43" i="9" s="1"/>
  <c r="L43" i="9" s="1"/>
  <c r="J43" i="1"/>
  <c r="K43" i="1" s="1"/>
  <c r="L43" i="1" s="1"/>
  <c r="I43" i="4"/>
  <c r="J43" i="4" s="1"/>
  <c r="K43" i="4" s="1"/>
  <c r="J44" i="9" l="1"/>
  <c r="K44" i="9" s="1"/>
  <c r="L44" i="9" s="1"/>
  <c r="J44" i="1"/>
  <c r="K44" i="1" s="1"/>
  <c r="L44" i="1" s="1"/>
  <c r="I44" i="4"/>
  <c r="J44" i="4" s="1"/>
  <c r="K44" i="4"/>
  <c r="J45" i="9" l="1"/>
  <c r="K45" i="9" s="1"/>
  <c r="L45" i="9" s="1"/>
  <c r="J45" i="1"/>
  <c r="K45" i="1" s="1"/>
  <c r="L45" i="1" s="1"/>
  <c r="I45" i="4"/>
  <c r="J45" i="4" s="1"/>
  <c r="K45" i="4"/>
  <c r="J46" i="9" l="1"/>
  <c r="K46" i="9" s="1"/>
  <c r="L46" i="9" s="1"/>
  <c r="J46" i="1"/>
  <c r="K46" i="1" s="1"/>
  <c r="L46" i="1"/>
  <c r="J34" i="8"/>
  <c r="I46" i="4"/>
  <c r="J46" i="4" s="1"/>
  <c r="K46" i="4"/>
  <c r="J47" i="9" l="1"/>
  <c r="K47" i="9" s="1"/>
  <c r="L47" i="9"/>
  <c r="J47" i="1"/>
  <c r="K47" i="1" s="1"/>
  <c r="L47" i="1"/>
  <c r="J34" i="6"/>
  <c r="I34" i="8"/>
  <c r="E21" i="8"/>
  <c r="E18" i="8" s="1"/>
  <c r="I47" i="4"/>
  <c r="J47" i="4" s="1"/>
  <c r="K47" i="4"/>
  <c r="J48" i="9" l="1"/>
  <c r="K48" i="9" s="1"/>
  <c r="L48" i="9"/>
  <c r="J48" i="1"/>
  <c r="K48" i="1" s="1"/>
  <c r="L48" i="1" s="1"/>
  <c r="I34" i="6"/>
  <c r="E16" i="8"/>
  <c r="E17" i="8" s="1"/>
  <c r="E15" i="8"/>
  <c r="K34" i="8"/>
  <c r="L34" i="8"/>
  <c r="I48" i="4"/>
  <c r="J48" i="4" s="1"/>
  <c r="K48" i="4" s="1"/>
  <c r="J49" i="9" l="1"/>
  <c r="K49" i="9" s="1"/>
  <c r="L49" i="9"/>
  <c r="J49" i="1"/>
  <c r="K49" i="1" s="1"/>
  <c r="L49" i="1"/>
  <c r="K34" i="6"/>
  <c r="L34" i="6"/>
  <c r="I49" i="4"/>
  <c r="J49" i="4" s="1"/>
  <c r="K49" i="4"/>
  <c r="J50" i="9" l="1"/>
  <c r="K50" i="9" s="1"/>
  <c r="L50" i="9"/>
  <c r="J50" i="1"/>
  <c r="K50" i="1" s="1"/>
  <c r="L50" i="1"/>
  <c r="I50" i="4"/>
  <c r="J50" i="4" s="1"/>
  <c r="K50" i="4"/>
  <c r="J51" i="9" l="1"/>
  <c r="K51" i="9" s="1"/>
  <c r="L51" i="9" s="1"/>
  <c r="J51" i="1"/>
  <c r="K51" i="1" s="1"/>
  <c r="L51" i="1" s="1"/>
  <c r="I51" i="4"/>
  <c r="J51" i="4" s="1"/>
  <c r="K51" i="4"/>
  <c r="J52" i="9" l="1"/>
  <c r="K52" i="9" s="1"/>
  <c r="L52" i="9"/>
  <c r="J52" i="1"/>
  <c r="K52" i="1" s="1"/>
  <c r="L52" i="1" s="1"/>
  <c r="I52" i="4"/>
  <c r="J52" i="4" s="1"/>
  <c r="K52" i="4"/>
  <c r="J53" i="9" l="1"/>
  <c r="K53" i="9" s="1"/>
  <c r="L53" i="9"/>
  <c r="J53" i="1"/>
  <c r="K53" i="1" s="1"/>
  <c r="L53" i="1"/>
  <c r="I53" i="4"/>
  <c r="J53" i="4" s="1"/>
  <c r="K53" i="4"/>
  <c r="J54" i="9" l="1"/>
  <c r="K54" i="9" s="1"/>
  <c r="L54" i="9" s="1"/>
  <c r="J54" i="1"/>
  <c r="K54" i="1" s="1"/>
  <c r="L54" i="1"/>
  <c r="I54" i="4"/>
  <c r="J54" i="4" s="1"/>
  <c r="K54" i="4"/>
  <c r="E21" i="6"/>
  <c r="E18" i="6" s="1"/>
  <c r="J55" i="9" l="1"/>
  <c r="K55" i="9" s="1"/>
  <c r="L55" i="9" s="1"/>
  <c r="J55" i="1"/>
  <c r="K55" i="1" s="1"/>
  <c r="L55" i="1"/>
  <c r="I55" i="4"/>
  <c r="J55" i="4" s="1"/>
  <c r="K55" i="4"/>
  <c r="J56" i="9" l="1"/>
  <c r="K56" i="9" s="1"/>
  <c r="L56" i="9" s="1"/>
  <c r="J56" i="1"/>
  <c r="K56" i="1" s="1"/>
  <c r="L56" i="1" s="1"/>
  <c r="I56" i="4"/>
  <c r="J56" i="4" s="1"/>
  <c r="K56" i="4"/>
  <c r="E16" i="6"/>
  <c r="E17" i="6" s="1"/>
  <c r="E15" i="6"/>
  <c r="J57" i="9" l="1"/>
  <c r="K57" i="9" s="1"/>
  <c r="L57" i="9"/>
  <c r="J57" i="1"/>
  <c r="K57" i="1" s="1"/>
  <c r="L57" i="1"/>
  <c r="I57" i="4"/>
  <c r="J57" i="4" s="1"/>
  <c r="K57" i="4"/>
  <c r="J58" i="9" l="1"/>
  <c r="K58" i="9" s="1"/>
  <c r="L58" i="9"/>
  <c r="J58" i="1"/>
  <c r="K58" i="1" s="1"/>
  <c r="L58" i="1"/>
  <c r="I58" i="4"/>
  <c r="J58" i="4" s="1"/>
  <c r="K58" i="4"/>
  <c r="L59" i="9" l="1"/>
  <c r="J59" i="9"/>
  <c r="K59" i="9" s="1"/>
  <c r="J59" i="1"/>
  <c r="K59" i="1" s="1"/>
  <c r="L59" i="1" s="1"/>
  <c r="I59" i="4"/>
  <c r="J59" i="4" s="1"/>
  <c r="K59" i="4" s="1"/>
  <c r="J60" i="9" l="1"/>
  <c r="K60" i="9" s="1"/>
  <c r="L60" i="9" s="1"/>
  <c r="J60" i="1"/>
  <c r="K60" i="1" s="1"/>
  <c r="L60" i="1" s="1"/>
  <c r="I60" i="4"/>
  <c r="J60" i="4" s="1"/>
  <c r="K60" i="4"/>
  <c r="J61" i="9" l="1"/>
  <c r="K61" i="9" s="1"/>
  <c r="L61" i="9"/>
  <c r="J61" i="1"/>
  <c r="K61" i="1" s="1"/>
  <c r="L61" i="1"/>
  <c r="I61" i="4"/>
  <c r="J61" i="4" s="1"/>
  <c r="K61" i="4"/>
  <c r="J62" i="9" l="1"/>
  <c r="K62" i="9" s="1"/>
  <c r="L62" i="9" s="1"/>
  <c r="J62" i="1"/>
  <c r="K62" i="1" s="1"/>
  <c r="L62" i="1"/>
  <c r="I62" i="4"/>
  <c r="J62" i="4" s="1"/>
  <c r="K62" i="4"/>
  <c r="J63" i="9" l="1"/>
  <c r="K63" i="9" s="1"/>
  <c r="L63" i="9" s="1"/>
  <c r="J63" i="1"/>
  <c r="K63" i="1" s="1"/>
  <c r="L63" i="1" s="1"/>
  <c r="I63" i="4"/>
  <c r="J63" i="4" s="1"/>
  <c r="K63" i="4"/>
  <c r="J64" i="9" l="1"/>
  <c r="K64" i="9" s="1"/>
  <c r="L64" i="9" s="1"/>
  <c r="J64" i="1"/>
  <c r="K64" i="1" s="1"/>
  <c r="L64" i="1"/>
  <c r="I64" i="4"/>
  <c r="J64" i="4" s="1"/>
  <c r="K64" i="4" s="1"/>
  <c r="J65" i="9" l="1"/>
  <c r="K65" i="9" s="1"/>
  <c r="L65" i="9" s="1"/>
  <c r="J65" i="1"/>
  <c r="K65" i="1" s="1"/>
  <c r="L65" i="1" s="1"/>
  <c r="I65" i="4"/>
  <c r="J65" i="4" s="1"/>
  <c r="K65" i="4"/>
  <c r="J66" i="9" l="1"/>
  <c r="K66" i="9" s="1"/>
  <c r="L66" i="9"/>
  <c r="J66" i="1"/>
  <c r="K66" i="1" s="1"/>
  <c r="L66" i="1"/>
  <c r="I66" i="4"/>
  <c r="J66" i="4" s="1"/>
  <c r="K66" i="4"/>
  <c r="J67" i="9" l="1"/>
  <c r="K67" i="9" s="1"/>
  <c r="L67" i="9" s="1"/>
  <c r="J67" i="1"/>
  <c r="K67" i="1" s="1"/>
  <c r="L67" i="1" s="1"/>
  <c r="I67" i="4"/>
  <c r="J67" i="4" s="1"/>
  <c r="K67" i="4"/>
  <c r="J68" i="9" l="1"/>
  <c r="K68" i="9" s="1"/>
  <c r="L68" i="9" s="1"/>
  <c r="J68" i="1"/>
  <c r="K68" i="1" s="1"/>
  <c r="L68" i="1" s="1"/>
  <c r="I68" i="4"/>
  <c r="J68" i="4" s="1"/>
  <c r="K68" i="4"/>
  <c r="J69" i="9" l="1"/>
  <c r="K69" i="9" s="1"/>
  <c r="L69" i="9" s="1"/>
  <c r="J69" i="1"/>
  <c r="K69" i="1" s="1"/>
  <c r="L69" i="1"/>
  <c r="I69" i="4"/>
  <c r="J69" i="4" s="1"/>
  <c r="K69" i="4"/>
  <c r="J70" i="9" l="1"/>
  <c r="K70" i="9" s="1"/>
  <c r="L70" i="9" s="1"/>
  <c r="J70" i="1"/>
  <c r="K70" i="1" s="1"/>
  <c r="L70" i="1" s="1"/>
  <c r="I70" i="4"/>
  <c r="J70" i="4" s="1"/>
  <c r="K70" i="4"/>
  <c r="J71" i="9" l="1"/>
  <c r="K71" i="9" s="1"/>
  <c r="L71" i="9" s="1"/>
  <c r="J71" i="1"/>
  <c r="K71" i="1" s="1"/>
  <c r="L71" i="1" s="1"/>
  <c r="I71" i="4"/>
  <c r="J71" i="4" s="1"/>
  <c r="K71" i="4"/>
  <c r="J72" i="9" l="1"/>
  <c r="K72" i="9" s="1"/>
  <c r="L72" i="9"/>
  <c r="J72" i="1"/>
  <c r="K72" i="1" s="1"/>
  <c r="L72" i="1"/>
  <c r="I72" i="4"/>
  <c r="J72" i="4" s="1"/>
  <c r="K72" i="4"/>
  <c r="J73" i="9" l="1"/>
  <c r="K73" i="9" s="1"/>
  <c r="L73" i="9"/>
  <c r="J73" i="1"/>
  <c r="K73" i="1" s="1"/>
  <c r="L73" i="1"/>
  <c r="I73" i="4"/>
  <c r="J73" i="4" s="1"/>
  <c r="K73" i="4" s="1"/>
  <c r="J74" i="9" l="1"/>
  <c r="K74" i="9" s="1"/>
  <c r="L74" i="9"/>
  <c r="J74" i="1"/>
  <c r="K74" i="1" s="1"/>
  <c r="L74" i="1"/>
  <c r="I74" i="4"/>
  <c r="J74" i="4" s="1"/>
  <c r="K74" i="4"/>
  <c r="J75" i="9" l="1"/>
  <c r="K75" i="9" s="1"/>
  <c r="L75" i="9" s="1"/>
  <c r="J75" i="1"/>
  <c r="K75" i="1" s="1"/>
  <c r="L75" i="1" s="1"/>
  <c r="I75" i="4"/>
  <c r="J75" i="4" s="1"/>
  <c r="K75" i="4" s="1"/>
  <c r="J76" i="9" l="1"/>
  <c r="K76" i="9" s="1"/>
  <c r="L76" i="9"/>
  <c r="J76" i="1"/>
  <c r="K76" i="1" s="1"/>
  <c r="L76" i="1" s="1"/>
  <c r="I76" i="4"/>
  <c r="J76" i="4" s="1"/>
  <c r="K76" i="4"/>
  <c r="J77" i="9" l="1"/>
  <c r="K77" i="9" s="1"/>
  <c r="L77" i="9" s="1"/>
  <c r="J77" i="1"/>
  <c r="K77" i="1" s="1"/>
  <c r="L77" i="1" s="1"/>
  <c r="I77" i="4"/>
  <c r="J77" i="4" s="1"/>
  <c r="K77" i="4"/>
  <c r="J78" i="9" l="1"/>
  <c r="K78" i="9" s="1"/>
  <c r="L78" i="9" s="1"/>
  <c r="J78" i="1"/>
  <c r="K78" i="1" s="1"/>
  <c r="L78" i="1"/>
  <c r="I78" i="4"/>
  <c r="J78" i="4" s="1"/>
  <c r="K78" i="4"/>
  <c r="J79" i="9" l="1"/>
  <c r="K79" i="9" s="1"/>
  <c r="L79" i="9" s="1"/>
  <c r="J79" i="1"/>
  <c r="K79" i="1" s="1"/>
  <c r="L79" i="1"/>
  <c r="I79" i="4"/>
  <c r="J79" i="4" s="1"/>
  <c r="K79" i="4"/>
  <c r="J80" i="9" l="1"/>
  <c r="K80" i="9" s="1"/>
  <c r="L80" i="9" s="1"/>
  <c r="J80" i="1"/>
  <c r="K80" i="1" s="1"/>
  <c r="L80" i="1"/>
  <c r="I80" i="4"/>
  <c r="J80" i="4" s="1"/>
  <c r="K80" i="4" s="1"/>
  <c r="J81" i="9" l="1"/>
  <c r="K81" i="9" s="1"/>
  <c r="L81" i="9" s="1"/>
  <c r="J81" i="1"/>
  <c r="K81" i="1" s="1"/>
  <c r="L81" i="1"/>
  <c r="I81" i="4"/>
  <c r="J81" i="4" s="1"/>
  <c r="K81" i="4"/>
  <c r="J82" i="9" l="1"/>
  <c r="K82" i="9" s="1"/>
  <c r="L82" i="9"/>
  <c r="J82" i="1"/>
  <c r="K82" i="1" s="1"/>
  <c r="L82" i="1"/>
  <c r="I82" i="4"/>
  <c r="J82" i="4" s="1"/>
  <c r="K82" i="4"/>
  <c r="J83" i="9" l="1"/>
  <c r="K83" i="9" s="1"/>
  <c r="L83" i="9" s="1"/>
  <c r="J83" i="1"/>
  <c r="K83" i="1" s="1"/>
  <c r="L83" i="1" s="1"/>
  <c r="I83" i="4"/>
  <c r="J83" i="4" s="1"/>
  <c r="K83" i="4"/>
  <c r="J84" i="9" l="1"/>
  <c r="K84" i="9" s="1"/>
  <c r="L84" i="9" s="1"/>
  <c r="J84" i="1"/>
  <c r="K84" i="1" s="1"/>
  <c r="L84" i="1" s="1"/>
  <c r="I84" i="4"/>
  <c r="J84" i="4" s="1"/>
  <c r="K84" i="4"/>
  <c r="J85" i="9" l="1"/>
  <c r="K85" i="9" s="1"/>
  <c r="L85" i="9"/>
  <c r="J85" i="1"/>
  <c r="K85" i="1" s="1"/>
  <c r="L85" i="1"/>
  <c r="I85" i="4"/>
  <c r="J85" i="4" s="1"/>
  <c r="K85" i="4"/>
  <c r="J86" i="9" l="1"/>
  <c r="K86" i="9" s="1"/>
  <c r="L86" i="9" s="1"/>
  <c r="J86" i="1"/>
  <c r="K86" i="1" s="1"/>
  <c r="L86" i="1"/>
  <c r="I86" i="4"/>
  <c r="J86" i="4" s="1"/>
  <c r="K86" i="4"/>
  <c r="J87" i="9" l="1"/>
  <c r="K87" i="9" s="1"/>
  <c r="L87" i="9" s="1"/>
  <c r="J87" i="1"/>
  <c r="K87" i="1" s="1"/>
  <c r="L87" i="1" s="1"/>
  <c r="I87" i="4"/>
  <c r="J87" i="4" s="1"/>
  <c r="K87" i="4"/>
  <c r="J88" i="9" l="1"/>
  <c r="K88" i="9" s="1"/>
  <c r="L88" i="9"/>
  <c r="J88" i="1"/>
  <c r="K88" i="1" s="1"/>
  <c r="L88" i="1" s="1"/>
  <c r="I88" i="4"/>
  <c r="J88" i="4" s="1"/>
  <c r="K88" i="4"/>
  <c r="J89" i="9" l="1"/>
  <c r="K89" i="9" s="1"/>
  <c r="L89" i="9"/>
  <c r="J89" i="1"/>
  <c r="K89" i="1" s="1"/>
  <c r="L89" i="1"/>
  <c r="I89" i="4"/>
  <c r="J89" i="4" s="1"/>
  <c r="K89" i="4"/>
  <c r="J90" i="9" l="1"/>
  <c r="K90" i="9" s="1"/>
  <c r="L90" i="9"/>
  <c r="J90" i="1"/>
  <c r="K90" i="1" s="1"/>
  <c r="L90" i="1"/>
  <c r="I90" i="4"/>
  <c r="J90" i="4" s="1"/>
  <c r="K90" i="4"/>
  <c r="J91" i="9" l="1"/>
  <c r="K91" i="9" s="1"/>
  <c r="L91" i="9" s="1"/>
  <c r="J91" i="1"/>
  <c r="K91" i="1" s="1"/>
  <c r="L91" i="1" s="1"/>
  <c r="I91" i="4"/>
  <c r="J91" i="4" s="1"/>
  <c r="K91" i="4" s="1"/>
  <c r="J92" i="9" l="1"/>
  <c r="K92" i="9" s="1"/>
  <c r="L92" i="9"/>
  <c r="J92" i="1"/>
  <c r="K92" i="1" s="1"/>
  <c r="L92" i="1" s="1"/>
  <c r="I92" i="4"/>
  <c r="J92" i="4" s="1"/>
  <c r="K92" i="4"/>
  <c r="J93" i="9" l="1"/>
  <c r="K93" i="9" s="1"/>
  <c r="L93" i="9"/>
  <c r="J93" i="1"/>
  <c r="K93" i="1" s="1"/>
  <c r="L93" i="1" s="1"/>
  <c r="I93" i="4"/>
  <c r="J93" i="4" s="1"/>
  <c r="K93" i="4"/>
  <c r="J94" i="9" l="1"/>
  <c r="K94" i="9" s="1"/>
  <c r="L94" i="9" s="1"/>
  <c r="J94" i="1"/>
  <c r="K94" i="1" s="1"/>
  <c r="L94" i="1"/>
  <c r="I94" i="4"/>
  <c r="J94" i="4" s="1"/>
  <c r="K94" i="4"/>
  <c r="J95" i="9" l="1"/>
  <c r="K95" i="9" s="1"/>
  <c r="L95" i="9"/>
  <c r="J95" i="1"/>
  <c r="K95" i="1" s="1"/>
  <c r="L95" i="1" s="1"/>
  <c r="I95" i="4"/>
  <c r="J95" i="4" s="1"/>
  <c r="K95" i="4"/>
  <c r="J96" i="9" l="1"/>
  <c r="K96" i="9" s="1"/>
  <c r="L96" i="9" s="1"/>
  <c r="J96" i="1"/>
  <c r="K96" i="1" s="1"/>
  <c r="L96" i="1"/>
  <c r="I96" i="4"/>
  <c r="J96" i="4" s="1"/>
  <c r="K96" i="4" s="1"/>
  <c r="J97" i="9" l="1"/>
  <c r="K97" i="9" s="1"/>
  <c r="L97" i="9"/>
  <c r="J97" i="1"/>
  <c r="K97" i="1" s="1"/>
  <c r="L97" i="1" s="1"/>
  <c r="I97" i="4"/>
  <c r="J97" i="4" s="1"/>
  <c r="K97" i="4"/>
  <c r="J98" i="9" l="1"/>
  <c r="K98" i="9" s="1"/>
  <c r="L98" i="9"/>
  <c r="J98" i="1"/>
  <c r="K98" i="1" s="1"/>
  <c r="L98" i="1"/>
  <c r="I98" i="4"/>
  <c r="J98" i="4" s="1"/>
  <c r="K98" i="4"/>
  <c r="J99" i="9" l="1"/>
  <c r="K99" i="9" s="1"/>
  <c r="L99" i="9" s="1"/>
  <c r="J99" i="1"/>
  <c r="K99" i="1" s="1"/>
  <c r="L99" i="1" s="1"/>
  <c r="I99" i="4"/>
  <c r="J99" i="4" s="1"/>
  <c r="K99" i="4"/>
  <c r="J100" i="9" l="1"/>
  <c r="K100" i="9" s="1"/>
  <c r="L100" i="9"/>
  <c r="J100" i="1"/>
  <c r="K100" i="1" s="1"/>
  <c r="L100" i="1" s="1"/>
  <c r="I100" i="4"/>
  <c r="J100" i="4" s="1"/>
  <c r="K100" i="4"/>
  <c r="J101" i="9" l="1"/>
  <c r="K101" i="9" s="1"/>
  <c r="L101" i="9" s="1"/>
  <c r="J101" i="1"/>
  <c r="K101" i="1" s="1"/>
  <c r="L101" i="1"/>
  <c r="I101" i="4"/>
  <c r="J101" i="4" s="1"/>
  <c r="K101" i="4"/>
  <c r="J102" i="9" l="1"/>
  <c r="K102" i="9" s="1"/>
  <c r="L102" i="9" s="1"/>
  <c r="J102" i="1"/>
  <c r="K102" i="1" s="1"/>
  <c r="L102" i="1" s="1"/>
  <c r="I102" i="4"/>
  <c r="J102" i="4" s="1"/>
  <c r="K102" i="4"/>
  <c r="J103" i="9" l="1"/>
  <c r="K103" i="9" s="1"/>
  <c r="L103" i="9" s="1"/>
  <c r="J103" i="1"/>
  <c r="K103" i="1" s="1"/>
  <c r="L103" i="1"/>
  <c r="I103" i="4"/>
  <c r="J103" i="4" s="1"/>
  <c r="K103" i="4"/>
  <c r="J104" i="9" l="1"/>
  <c r="K104" i="9" s="1"/>
  <c r="L104" i="9"/>
  <c r="J104" i="1"/>
  <c r="K104" i="1" s="1"/>
  <c r="L104" i="1"/>
  <c r="I104" i="4"/>
  <c r="J104" i="4" s="1"/>
  <c r="K104" i="4"/>
  <c r="J105" i="9" l="1"/>
  <c r="K105" i="9" s="1"/>
  <c r="L105" i="9"/>
  <c r="J105" i="1"/>
  <c r="K105" i="1" s="1"/>
  <c r="L105" i="1"/>
  <c r="I105" i="4"/>
  <c r="J105" i="4" s="1"/>
  <c r="K105" i="4" s="1"/>
  <c r="J106" i="9" l="1"/>
  <c r="K106" i="9" s="1"/>
  <c r="L106" i="9"/>
  <c r="J106" i="1"/>
  <c r="K106" i="1" s="1"/>
  <c r="L106" i="1"/>
  <c r="I106" i="4"/>
  <c r="J106" i="4" s="1"/>
  <c r="K106" i="4"/>
  <c r="J107" i="9" l="1"/>
  <c r="K107" i="9" s="1"/>
  <c r="L107" i="9" s="1"/>
  <c r="J107" i="1"/>
  <c r="K107" i="1" s="1"/>
  <c r="L107" i="1" s="1"/>
  <c r="I107" i="4"/>
  <c r="J107" i="4" s="1"/>
  <c r="K107" i="4" s="1"/>
  <c r="J108" i="9" l="1"/>
  <c r="K108" i="9" s="1"/>
  <c r="L108" i="9"/>
  <c r="J108" i="1"/>
  <c r="K108" i="1" s="1"/>
  <c r="L108" i="1" s="1"/>
  <c r="I108" i="4"/>
  <c r="J108" i="4" s="1"/>
  <c r="K108" i="4"/>
  <c r="J109" i="9" l="1"/>
  <c r="K109" i="9" s="1"/>
  <c r="L109" i="9" s="1"/>
  <c r="J109" i="1"/>
  <c r="K109" i="1" s="1"/>
  <c r="L109" i="1" s="1"/>
  <c r="I109" i="4"/>
  <c r="J109" i="4" s="1"/>
  <c r="K109" i="4"/>
  <c r="J110" i="9" l="1"/>
  <c r="K110" i="9" s="1"/>
  <c r="L110" i="9" s="1"/>
  <c r="J110" i="1"/>
  <c r="K110" i="1" s="1"/>
  <c r="L110" i="1"/>
  <c r="I110" i="4"/>
  <c r="J110" i="4" s="1"/>
  <c r="K110" i="4"/>
  <c r="J111" i="9" l="1"/>
  <c r="K111" i="9" s="1"/>
  <c r="L111" i="9"/>
  <c r="J111" i="1"/>
  <c r="K111" i="1" s="1"/>
  <c r="L111" i="1"/>
  <c r="I111" i="4"/>
  <c r="J111" i="4" s="1"/>
  <c r="K111" i="4"/>
  <c r="J112" i="9" l="1"/>
  <c r="K112" i="9" s="1"/>
  <c r="L112" i="9"/>
  <c r="J112" i="1"/>
  <c r="K112" i="1" s="1"/>
  <c r="L112" i="1"/>
  <c r="I112" i="4"/>
  <c r="J112" i="4" s="1"/>
  <c r="K112" i="4" s="1"/>
  <c r="J113" i="9" l="1"/>
  <c r="K113" i="9" s="1"/>
  <c r="L113" i="9" s="1"/>
  <c r="J113" i="1"/>
  <c r="K113" i="1" s="1"/>
  <c r="L113" i="1"/>
  <c r="I113" i="4"/>
  <c r="J113" i="4" s="1"/>
  <c r="K113" i="4"/>
  <c r="J114" i="9" l="1"/>
  <c r="K114" i="9" s="1"/>
  <c r="L114" i="9" s="1"/>
  <c r="J114" i="1"/>
  <c r="K114" i="1" s="1"/>
  <c r="L114" i="1"/>
  <c r="J115" i="9" l="1"/>
  <c r="K115" i="9" s="1"/>
  <c r="L115" i="9" s="1"/>
  <c r="J115" i="1"/>
  <c r="K115" i="1" s="1"/>
  <c r="L115" i="1" s="1"/>
  <c r="J116" i="9" l="1"/>
  <c r="K116" i="9" s="1"/>
  <c r="L116" i="9"/>
  <c r="J116" i="1"/>
  <c r="K116" i="1" s="1"/>
  <c r="L116" i="1" s="1"/>
  <c r="J117" i="9" l="1"/>
  <c r="K117" i="9" s="1"/>
  <c r="L117" i="9"/>
  <c r="J117" i="1"/>
  <c r="K117" i="1" s="1"/>
  <c r="L117" i="1"/>
  <c r="J118" i="9" l="1"/>
  <c r="K118" i="9" s="1"/>
  <c r="L118" i="9" s="1"/>
  <c r="J118" i="1"/>
  <c r="K118" i="1" s="1"/>
  <c r="L118" i="1"/>
  <c r="J119" i="9" l="1"/>
  <c r="K119" i="9" s="1"/>
  <c r="L119" i="9"/>
  <c r="J119" i="1"/>
  <c r="K119" i="1" s="1"/>
  <c r="L119" i="1"/>
  <c r="J120" i="9" l="1"/>
  <c r="K120" i="9" s="1"/>
  <c r="L120" i="9" s="1"/>
  <c r="J120" i="1"/>
  <c r="K120" i="1" s="1"/>
  <c r="L120" i="1" s="1"/>
  <c r="J121" i="9" l="1"/>
  <c r="K121" i="9" s="1"/>
  <c r="L121" i="9"/>
  <c r="J121" i="1"/>
  <c r="K121" i="1" s="1"/>
  <c r="L121" i="1"/>
  <c r="J122" i="9" l="1"/>
  <c r="K122" i="9" s="1"/>
  <c r="L122" i="9"/>
  <c r="J122" i="1"/>
  <c r="K122" i="1" s="1"/>
  <c r="L122" i="1"/>
  <c r="J123" i="9" l="1"/>
  <c r="K123" i="9" s="1"/>
  <c r="L123" i="9" s="1"/>
  <c r="J123" i="1"/>
  <c r="K123" i="1" s="1"/>
  <c r="L123" i="1" s="1"/>
  <c r="J124" i="9" l="1"/>
  <c r="K124" i="9" s="1"/>
  <c r="L124" i="9"/>
  <c r="J124" i="1"/>
  <c r="K124" i="1" s="1"/>
  <c r="L124" i="1" s="1"/>
  <c r="J125" i="9" l="1"/>
  <c r="K125" i="9" s="1"/>
  <c r="L125" i="9"/>
  <c r="J125" i="1"/>
  <c r="K125" i="1" s="1"/>
  <c r="L125" i="1"/>
  <c r="J126" i="9" l="1"/>
  <c r="K126" i="9" s="1"/>
  <c r="L126" i="9" s="1"/>
  <c r="J126" i="1"/>
  <c r="K126" i="1" s="1"/>
  <c r="L126" i="1"/>
  <c r="J127" i="9" l="1"/>
  <c r="K127" i="9" s="1"/>
  <c r="L127" i="9" s="1"/>
  <c r="J127" i="1"/>
  <c r="K127" i="1" s="1"/>
  <c r="L127" i="1" s="1"/>
  <c r="J128" i="9" l="1"/>
  <c r="K128" i="9" s="1"/>
  <c r="L128" i="9" s="1"/>
  <c r="J128" i="1"/>
  <c r="K128" i="1" s="1"/>
  <c r="L128" i="1" s="1"/>
  <c r="J129" i="9" l="1"/>
  <c r="K129" i="9" s="1"/>
  <c r="L129" i="9" s="1"/>
  <c r="J129" i="1"/>
  <c r="K129" i="1" s="1"/>
  <c r="L129" i="1" s="1"/>
  <c r="J130" i="9" l="1"/>
  <c r="K130" i="9" s="1"/>
  <c r="L130" i="9"/>
  <c r="J130" i="1"/>
  <c r="K130" i="1" s="1"/>
  <c r="L130" i="1" s="1"/>
  <c r="J131" i="9" l="1"/>
  <c r="K131" i="9" s="1"/>
  <c r="L131" i="9" s="1"/>
  <c r="L131" i="1"/>
  <c r="J131" i="1"/>
  <c r="K131" i="1" s="1"/>
  <c r="J132" i="9" l="1"/>
  <c r="K132" i="9" s="1"/>
  <c r="L132" i="9" s="1"/>
  <c r="J132" i="1"/>
  <c r="K132" i="1" s="1"/>
  <c r="L132" i="1" s="1"/>
  <c r="J133" i="9" l="1"/>
  <c r="K133" i="9" s="1"/>
  <c r="L133" i="9" s="1"/>
  <c r="J133" i="1"/>
  <c r="K133" i="1" s="1"/>
  <c r="L133" i="1" s="1"/>
  <c r="J134" i="9" l="1"/>
  <c r="K134" i="9" s="1"/>
  <c r="L134" i="9" s="1"/>
  <c r="J134" i="1"/>
  <c r="K134" i="1" s="1"/>
  <c r="L134" i="1" s="1"/>
  <c r="J135" i="9" l="1"/>
  <c r="K135" i="9" s="1"/>
  <c r="L135" i="9"/>
  <c r="J135" i="1"/>
  <c r="K135" i="1" s="1"/>
  <c r="L135" i="1"/>
  <c r="J136" i="9" l="1"/>
  <c r="K136" i="9" s="1"/>
  <c r="L136" i="9" s="1"/>
  <c r="J136" i="1"/>
  <c r="K136" i="1" s="1"/>
  <c r="L136" i="1" s="1"/>
  <c r="J137" i="9" l="1"/>
  <c r="K137" i="9" s="1"/>
  <c r="L137" i="9"/>
  <c r="J137" i="1"/>
  <c r="K137" i="1" s="1"/>
  <c r="L137" i="1"/>
  <c r="J138" i="9" l="1"/>
  <c r="K138" i="9" s="1"/>
  <c r="L138" i="9"/>
  <c r="J138" i="1"/>
  <c r="K138" i="1" s="1"/>
  <c r="L138" i="1" s="1"/>
  <c r="J139" i="9" l="1"/>
  <c r="K139" i="9" s="1"/>
  <c r="L139" i="9" s="1"/>
  <c r="J139" i="1"/>
  <c r="K139" i="1" s="1"/>
  <c r="L139" i="1" s="1"/>
  <c r="J140" i="9" l="1"/>
  <c r="K140" i="9" s="1"/>
  <c r="L140" i="9"/>
  <c r="J140" i="1"/>
  <c r="K140" i="1" s="1"/>
  <c r="L140" i="1" s="1"/>
  <c r="J141" i="9" l="1"/>
  <c r="K141" i="9" s="1"/>
  <c r="L141" i="9" s="1"/>
  <c r="J141" i="1"/>
  <c r="K141" i="1" s="1"/>
  <c r="L141" i="1" s="1"/>
  <c r="J142" i="9" l="1"/>
  <c r="K142" i="9" s="1"/>
  <c r="L142" i="9" s="1"/>
  <c r="J142" i="1"/>
  <c r="K142" i="1" s="1"/>
  <c r="L142" i="1"/>
  <c r="J143" i="9" l="1"/>
  <c r="K143" i="9" s="1"/>
  <c r="L143" i="9" s="1"/>
  <c r="J143" i="1"/>
  <c r="K143" i="1" s="1"/>
  <c r="L143" i="1"/>
  <c r="J144" i="9" l="1"/>
  <c r="K144" i="9" s="1"/>
  <c r="L144" i="9" s="1"/>
  <c r="J144" i="1"/>
  <c r="K144" i="1" s="1"/>
  <c r="L144" i="1" s="1"/>
  <c r="J145" i="9" l="1"/>
  <c r="K145" i="9" s="1"/>
  <c r="L145" i="9" s="1"/>
  <c r="J145" i="1"/>
  <c r="K145" i="1" s="1"/>
  <c r="L145" i="1"/>
  <c r="J146" i="9" l="1"/>
  <c r="K146" i="9" s="1"/>
  <c r="L146" i="9" s="1"/>
  <c r="J146" i="1"/>
  <c r="K146" i="1" s="1"/>
  <c r="L146" i="1"/>
  <c r="J147" i="9" l="1"/>
  <c r="K147" i="9" s="1"/>
  <c r="L147" i="9" s="1"/>
  <c r="J147" i="1"/>
  <c r="K147" i="1" s="1"/>
  <c r="L147" i="1" s="1"/>
  <c r="J148" i="9" l="1"/>
  <c r="K148" i="9" s="1"/>
  <c r="L148" i="9" s="1"/>
  <c r="J148" i="1"/>
  <c r="K148" i="1" s="1"/>
  <c r="L148" i="1" s="1"/>
  <c r="J149" i="9" l="1"/>
  <c r="K149" i="9" s="1"/>
  <c r="L149" i="9"/>
  <c r="J149" i="1"/>
  <c r="K149" i="1" s="1"/>
  <c r="L149" i="1"/>
  <c r="J150" i="9" l="1"/>
  <c r="K150" i="9" s="1"/>
  <c r="L150" i="9" s="1"/>
  <c r="J150" i="1"/>
  <c r="K150" i="1" s="1"/>
  <c r="L150" i="1"/>
  <c r="J151" i="9" l="1"/>
  <c r="K151" i="9" s="1"/>
  <c r="L151" i="9"/>
  <c r="J151" i="1"/>
  <c r="K151" i="1" s="1"/>
  <c r="L151" i="1"/>
  <c r="J152" i="9" l="1"/>
  <c r="K152" i="9" s="1"/>
  <c r="L152" i="9" s="1"/>
  <c r="J152" i="1"/>
  <c r="K152" i="1" s="1"/>
  <c r="L152" i="1" s="1"/>
  <c r="J153" i="9" l="1"/>
  <c r="K153" i="9" s="1"/>
  <c r="L153" i="9" s="1"/>
  <c r="J153" i="1"/>
  <c r="K153" i="1" s="1"/>
  <c r="L153" i="1" s="1"/>
  <c r="J154" i="9" l="1"/>
  <c r="K154" i="9" s="1"/>
  <c r="L154" i="9" s="1"/>
  <c r="J154" i="1"/>
  <c r="K154" i="1" s="1"/>
  <c r="L154" i="1" s="1"/>
  <c r="J155" i="9" l="1"/>
  <c r="K155" i="9" s="1"/>
  <c r="L155" i="9" s="1"/>
  <c r="J155" i="1"/>
  <c r="K155" i="1" s="1"/>
  <c r="L155" i="1" s="1"/>
  <c r="J156" i="9" l="1"/>
  <c r="K156" i="9" s="1"/>
  <c r="L156" i="9"/>
  <c r="J156" i="1"/>
  <c r="K156" i="1" s="1"/>
  <c r="L156" i="1" s="1"/>
  <c r="J157" i="9" l="1"/>
  <c r="K157" i="9" s="1"/>
  <c r="L157" i="9" s="1"/>
  <c r="J157" i="1"/>
  <c r="K157" i="1" s="1"/>
  <c r="L157" i="1"/>
  <c r="J158" i="9" l="1"/>
  <c r="K158" i="9" s="1"/>
  <c r="L158" i="9" s="1"/>
  <c r="J158" i="1"/>
  <c r="K158" i="1" s="1"/>
  <c r="L158" i="1"/>
  <c r="J159" i="9" l="1"/>
  <c r="K159" i="9" s="1"/>
  <c r="L159" i="9"/>
  <c r="J159" i="1"/>
  <c r="K159" i="1" s="1"/>
  <c r="L159" i="1" s="1"/>
  <c r="J160" i="9" l="1"/>
  <c r="K160" i="9" s="1"/>
  <c r="L160" i="9"/>
  <c r="J160" i="1"/>
  <c r="K160" i="1" s="1"/>
  <c r="L160" i="1"/>
  <c r="J161" i="9" l="1"/>
  <c r="K161" i="9" s="1"/>
  <c r="L161" i="9"/>
  <c r="J161" i="1"/>
  <c r="K161" i="1" s="1"/>
  <c r="L161" i="1" s="1"/>
  <c r="J162" i="9" l="1"/>
  <c r="K162" i="9" s="1"/>
  <c r="L162" i="9"/>
  <c r="J162" i="1"/>
  <c r="K162" i="1" s="1"/>
  <c r="L162" i="1" s="1"/>
  <c r="J163" i="9" l="1"/>
  <c r="K163" i="9" s="1"/>
  <c r="L163" i="9" s="1"/>
  <c r="J163" i="1"/>
  <c r="K163" i="1" s="1"/>
  <c r="L163" i="1" s="1"/>
  <c r="J164" i="9" l="1"/>
  <c r="K164" i="9" s="1"/>
  <c r="L164" i="9"/>
  <c r="J164" i="1"/>
  <c r="K164" i="1" s="1"/>
  <c r="L164" i="1" s="1"/>
  <c r="J165" i="9" l="1"/>
  <c r="K165" i="9" s="1"/>
  <c r="L165" i="9"/>
  <c r="J165" i="1"/>
  <c r="K165" i="1" s="1"/>
  <c r="L165" i="1"/>
  <c r="J166" i="9" l="1"/>
  <c r="K166" i="9" s="1"/>
  <c r="L166" i="9" s="1"/>
  <c r="J166" i="1"/>
  <c r="K166" i="1" s="1"/>
  <c r="L166" i="1" s="1"/>
  <c r="J167" i="9" l="1"/>
  <c r="K167" i="9" s="1"/>
  <c r="L167" i="9" s="1"/>
  <c r="J167" i="1"/>
  <c r="K167" i="1" s="1"/>
  <c r="L167" i="1"/>
  <c r="J168" i="9" l="1"/>
  <c r="K168" i="9" s="1"/>
  <c r="L168" i="9"/>
  <c r="J168" i="1"/>
  <c r="K168" i="1" s="1"/>
  <c r="L168" i="1"/>
  <c r="J169" i="9" l="1"/>
  <c r="K169" i="9" s="1"/>
  <c r="L169" i="9"/>
  <c r="J169" i="1"/>
  <c r="K169" i="1" s="1"/>
  <c r="L169" i="1"/>
  <c r="J170" i="9" l="1"/>
  <c r="K170" i="9" s="1"/>
  <c r="L170" i="9"/>
  <c r="J170" i="1"/>
  <c r="K170" i="1" s="1"/>
  <c r="L170" i="1"/>
  <c r="J171" i="9" l="1"/>
  <c r="K171" i="9" s="1"/>
  <c r="L171" i="9" s="1"/>
  <c r="J171" i="1"/>
  <c r="K171" i="1" s="1"/>
  <c r="L171" i="1" s="1"/>
  <c r="J172" i="9" l="1"/>
  <c r="K172" i="9" s="1"/>
  <c r="L172" i="9"/>
  <c r="J172" i="1"/>
  <c r="K172" i="1" s="1"/>
  <c r="L172" i="1" s="1"/>
  <c r="J173" i="9" l="1"/>
  <c r="K173" i="9" s="1"/>
  <c r="L173" i="9"/>
  <c r="J173" i="1"/>
  <c r="K173" i="1" s="1"/>
  <c r="L173" i="1" s="1"/>
  <c r="J174" i="9" l="1"/>
  <c r="K174" i="9" s="1"/>
  <c r="L174" i="9" s="1"/>
  <c r="J174" i="1"/>
  <c r="K174" i="1" s="1"/>
  <c r="L174" i="1"/>
  <c r="J175" i="9" l="1"/>
  <c r="K175" i="9" s="1"/>
  <c r="L175" i="9" s="1"/>
  <c r="J175" i="1"/>
  <c r="K175" i="1" s="1"/>
  <c r="L175" i="1"/>
  <c r="J176" i="9" l="1"/>
  <c r="K176" i="9" s="1"/>
  <c r="L176" i="9"/>
  <c r="J176" i="1"/>
  <c r="K176" i="1" s="1"/>
  <c r="L176" i="1"/>
  <c r="J177" i="9" l="1"/>
  <c r="K177" i="9" s="1"/>
  <c r="L177" i="9"/>
  <c r="J177" i="1"/>
  <c r="K177" i="1" s="1"/>
  <c r="L177" i="1"/>
  <c r="J178" i="9" l="1"/>
  <c r="K178" i="9" s="1"/>
  <c r="L178" i="9" s="1"/>
  <c r="J178" i="1"/>
  <c r="K178" i="1" s="1"/>
  <c r="L178" i="1"/>
  <c r="J179" i="9" l="1"/>
  <c r="K179" i="9" s="1"/>
  <c r="L179" i="9" s="1"/>
  <c r="J179" i="1"/>
  <c r="K179" i="1" s="1"/>
  <c r="L179" i="1" s="1"/>
  <c r="J180" i="9" l="1"/>
  <c r="K180" i="9" s="1"/>
  <c r="L180" i="9" s="1"/>
  <c r="J180" i="1"/>
  <c r="K180" i="1" s="1"/>
  <c r="L180" i="1" s="1"/>
  <c r="J181" i="9" l="1"/>
  <c r="K181" i="9" s="1"/>
  <c r="L181" i="9" s="1"/>
  <c r="J181" i="1"/>
  <c r="K181" i="1" s="1"/>
  <c r="L181" i="1"/>
  <c r="J182" i="9" l="1"/>
  <c r="K182" i="9" s="1"/>
  <c r="L182" i="9" s="1"/>
  <c r="J182" i="1"/>
  <c r="K182" i="1" s="1"/>
  <c r="L182" i="1"/>
  <c r="J183" i="9" l="1"/>
  <c r="K183" i="9" s="1"/>
  <c r="L183" i="9"/>
  <c r="J183" i="1"/>
  <c r="K183" i="1" s="1"/>
  <c r="L183" i="1"/>
  <c r="J184" i="9" l="1"/>
  <c r="K184" i="9" s="1"/>
  <c r="L184" i="9" s="1"/>
  <c r="J184" i="1"/>
  <c r="K184" i="1" s="1"/>
  <c r="L184" i="1" s="1"/>
  <c r="J185" i="9" l="1"/>
  <c r="K185" i="9" s="1"/>
  <c r="L185" i="9"/>
  <c r="J185" i="1"/>
  <c r="K185" i="1" s="1"/>
  <c r="L185" i="1"/>
  <c r="J186" i="9" l="1"/>
  <c r="K186" i="9" s="1"/>
  <c r="L186" i="9"/>
  <c r="J186" i="1"/>
  <c r="K186" i="1" s="1"/>
  <c r="L186" i="1"/>
  <c r="J187" i="9" l="1"/>
  <c r="K187" i="9" s="1"/>
  <c r="L187" i="9" s="1"/>
  <c r="J187" i="1"/>
  <c r="K187" i="1" s="1"/>
  <c r="L187" i="1" s="1"/>
  <c r="J188" i="9" l="1"/>
  <c r="K188" i="9" s="1"/>
  <c r="L188" i="9" s="1"/>
  <c r="J188" i="1"/>
  <c r="K188" i="1" s="1"/>
  <c r="L188" i="1" s="1"/>
  <c r="J189" i="9" l="1"/>
  <c r="K189" i="9" s="1"/>
  <c r="L189" i="9"/>
  <c r="J189" i="1"/>
  <c r="K189" i="1" s="1"/>
  <c r="L189" i="1"/>
  <c r="J190" i="9" l="1"/>
  <c r="K190" i="9" s="1"/>
  <c r="L190" i="9" s="1"/>
  <c r="J190" i="1"/>
  <c r="K190" i="1" s="1"/>
  <c r="L190" i="1"/>
  <c r="J191" i="9" l="1"/>
  <c r="K191" i="9" s="1"/>
  <c r="L191" i="9" s="1"/>
  <c r="J191" i="1"/>
  <c r="K191" i="1" s="1"/>
  <c r="L191" i="1" s="1"/>
  <c r="J192" i="9" l="1"/>
  <c r="K192" i="9" s="1"/>
  <c r="L192" i="9" s="1"/>
  <c r="J192" i="1"/>
  <c r="K192" i="1" s="1"/>
  <c r="L192" i="1"/>
  <c r="J193" i="9" l="1"/>
  <c r="K193" i="9" s="1"/>
  <c r="L193" i="9"/>
  <c r="J193" i="1"/>
  <c r="K193" i="1" s="1"/>
  <c r="L193" i="1"/>
  <c r="J194" i="9" l="1"/>
  <c r="K194" i="9" s="1"/>
  <c r="L194" i="9"/>
  <c r="J194" i="1"/>
  <c r="K194" i="1" s="1"/>
  <c r="L194" i="1"/>
  <c r="J195" i="9" l="1"/>
  <c r="K195" i="9" s="1"/>
  <c r="L195" i="9" s="1"/>
  <c r="J195" i="1"/>
  <c r="K195" i="1" s="1"/>
  <c r="L195" i="1" s="1"/>
  <c r="J196" i="9" l="1"/>
  <c r="K196" i="9" s="1"/>
  <c r="L196" i="9"/>
  <c r="J196" i="1"/>
  <c r="K196" i="1" s="1"/>
  <c r="L196" i="1" s="1"/>
  <c r="J197" i="9" l="1"/>
  <c r="K197" i="9" s="1"/>
  <c r="L197" i="9" s="1"/>
  <c r="J197" i="1"/>
  <c r="K197" i="1" s="1"/>
  <c r="L197" i="1"/>
  <c r="J198" i="9" l="1"/>
  <c r="K198" i="9" s="1"/>
  <c r="L198" i="9" s="1"/>
  <c r="J198" i="1"/>
  <c r="K198" i="1" s="1"/>
  <c r="L198" i="1" s="1"/>
  <c r="J199" i="9" l="1"/>
  <c r="K199" i="9" s="1"/>
  <c r="L199" i="9"/>
  <c r="J199" i="1"/>
  <c r="K199" i="1" s="1"/>
  <c r="L199" i="1"/>
  <c r="J200" i="9" l="1"/>
  <c r="K200" i="9" s="1"/>
  <c r="L200" i="9"/>
  <c r="J200" i="1"/>
  <c r="K200" i="1" s="1"/>
  <c r="L200" i="1"/>
  <c r="J201" i="9" l="1"/>
  <c r="K201" i="9" s="1"/>
  <c r="L201" i="9"/>
  <c r="J201" i="1"/>
  <c r="K201" i="1" s="1"/>
  <c r="L201" i="1"/>
  <c r="J202" i="9" l="1"/>
  <c r="K202" i="9" s="1"/>
  <c r="L202" i="9"/>
  <c r="J202" i="1"/>
  <c r="K202" i="1" s="1"/>
  <c r="L202" i="1"/>
  <c r="J203" i="9" l="1"/>
  <c r="K203" i="9" s="1"/>
  <c r="L203" i="9" s="1"/>
  <c r="J203" i="1"/>
  <c r="K203" i="1" s="1"/>
  <c r="L203" i="1" s="1"/>
  <c r="J204" i="9" l="1"/>
  <c r="K204" i="9" s="1"/>
  <c r="L204" i="9"/>
  <c r="J204" i="1"/>
  <c r="K204" i="1" s="1"/>
  <c r="L204" i="1" s="1"/>
  <c r="J205" i="9" l="1"/>
  <c r="K205" i="9" s="1"/>
  <c r="L205" i="9" s="1"/>
  <c r="J205" i="1"/>
  <c r="K205" i="1" s="1"/>
  <c r="L205" i="1" s="1"/>
  <c r="J206" i="9" l="1"/>
  <c r="K206" i="9" s="1"/>
  <c r="L206" i="9" s="1"/>
  <c r="J206" i="1"/>
  <c r="K206" i="1" s="1"/>
  <c r="L206" i="1" s="1"/>
  <c r="J207" i="9" l="1"/>
  <c r="K207" i="9" s="1"/>
  <c r="L207" i="9" s="1"/>
  <c r="J207" i="1"/>
  <c r="K207" i="1" s="1"/>
  <c r="L207" i="1"/>
  <c r="J208" i="9" l="1"/>
  <c r="K208" i="9" s="1"/>
  <c r="L208" i="9"/>
  <c r="J208" i="1"/>
  <c r="K208" i="1" s="1"/>
  <c r="L208" i="1"/>
  <c r="J209" i="9" l="1"/>
  <c r="K209" i="9" s="1"/>
  <c r="L209" i="9"/>
  <c r="J209" i="1"/>
  <c r="K209" i="1" s="1"/>
  <c r="L209" i="1"/>
  <c r="J210" i="9" l="1"/>
  <c r="K210" i="9" s="1"/>
  <c r="L210" i="9"/>
  <c r="J210" i="1"/>
  <c r="K210" i="1" s="1"/>
  <c r="L210" i="1"/>
  <c r="J211" i="9" l="1"/>
  <c r="K211" i="9" s="1"/>
  <c r="L211" i="9" s="1"/>
  <c r="J211" i="1"/>
  <c r="K211" i="1" s="1"/>
  <c r="L211" i="1" s="1"/>
  <c r="J212" i="9" l="1"/>
  <c r="K212" i="9" s="1"/>
  <c r="L212" i="9"/>
  <c r="J212" i="1"/>
  <c r="K212" i="1" s="1"/>
  <c r="L212" i="1" s="1"/>
  <c r="J213" i="9" l="1"/>
  <c r="K213" i="9" s="1"/>
  <c r="L213" i="9"/>
  <c r="J213" i="1"/>
  <c r="K213" i="1" s="1"/>
  <c r="L213" i="1"/>
  <c r="J214" i="9" l="1"/>
  <c r="K214" i="9" s="1"/>
  <c r="L214" i="9" s="1"/>
  <c r="J214" i="1"/>
  <c r="K214" i="1" s="1"/>
  <c r="L214" i="1"/>
  <c r="J215" i="9" l="1"/>
  <c r="K215" i="9" s="1"/>
  <c r="L215" i="9"/>
  <c r="J215" i="1"/>
  <c r="K215" i="1" s="1"/>
  <c r="L215" i="1"/>
  <c r="J216" i="9" l="1"/>
  <c r="K216" i="9" s="1"/>
  <c r="L216" i="9"/>
  <c r="J216" i="1"/>
  <c r="K216" i="1" s="1"/>
  <c r="L216" i="1" s="1"/>
  <c r="J217" i="9" l="1"/>
  <c r="K217" i="9" s="1"/>
  <c r="L217" i="9"/>
  <c r="J217" i="1"/>
  <c r="K217" i="1" s="1"/>
  <c r="L217" i="1"/>
  <c r="J218" i="9" l="1"/>
  <c r="K218" i="9" s="1"/>
  <c r="L218" i="9"/>
  <c r="J218" i="1"/>
  <c r="K218" i="1" s="1"/>
  <c r="L218" i="1"/>
  <c r="J219" i="9" l="1"/>
  <c r="K219" i="9" s="1"/>
  <c r="L219" i="9" s="1"/>
  <c r="J219" i="1"/>
  <c r="K219" i="1" s="1"/>
  <c r="L219" i="1" s="1"/>
  <c r="J220" i="9" l="1"/>
  <c r="K220" i="9" s="1"/>
  <c r="L220" i="9"/>
  <c r="J220" i="1"/>
  <c r="K220" i="1" s="1"/>
  <c r="L220" i="1" s="1"/>
  <c r="J221" i="9" l="1"/>
  <c r="K221" i="9" s="1"/>
  <c r="L221" i="9"/>
  <c r="J221" i="1"/>
  <c r="K221" i="1" s="1"/>
  <c r="L221" i="1"/>
  <c r="J222" i="9" l="1"/>
  <c r="K222" i="9" s="1"/>
  <c r="L222" i="9" s="1"/>
  <c r="J222" i="1"/>
  <c r="K222" i="1" s="1"/>
  <c r="L222" i="1"/>
  <c r="J223" i="9" l="1"/>
  <c r="K223" i="9" s="1"/>
  <c r="L223" i="9"/>
  <c r="J223" i="1"/>
  <c r="K223" i="1" s="1"/>
  <c r="L223" i="1" s="1"/>
  <c r="J224" i="9" l="1"/>
  <c r="K224" i="9" s="1"/>
  <c r="L224" i="9"/>
  <c r="J224" i="1"/>
  <c r="K224" i="1" s="1"/>
  <c r="L224" i="1" s="1"/>
  <c r="J225" i="9" l="1"/>
  <c r="K225" i="9" s="1"/>
  <c r="L225" i="9"/>
  <c r="J225" i="1"/>
  <c r="K225" i="1" s="1"/>
  <c r="L225" i="1"/>
  <c r="J226" i="9" l="1"/>
  <c r="K226" i="9" s="1"/>
  <c r="L226" i="9" s="1"/>
  <c r="J226" i="1"/>
  <c r="K226" i="1" s="1"/>
  <c r="L226" i="1"/>
  <c r="J227" i="9" l="1"/>
  <c r="K227" i="9" s="1"/>
  <c r="L227" i="9" s="1"/>
  <c r="J227" i="1"/>
  <c r="K227" i="1" s="1"/>
  <c r="L227" i="1" s="1"/>
  <c r="J228" i="9" l="1"/>
  <c r="K228" i="9" s="1"/>
  <c r="L228" i="9"/>
  <c r="J228" i="1"/>
  <c r="K228" i="1" s="1"/>
  <c r="L228" i="1" s="1"/>
  <c r="J229" i="9" l="1"/>
  <c r="K229" i="9" s="1"/>
  <c r="L229" i="9"/>
  <c r="J229" i="1"/>
  <c r="K229" i="1" s="1"/>
  <c r="L229" i="1" s="1"/>
  <c r="J230" i="9" l="1"/>
  <c r="K230" i="9" s="1"/>
  <c r="L230" i="9" s="1"/>
  <c r="J230" i="1"/>
  <c r="K230" i="1" s="1"/>
  <c r="L230" i="1" s="1"/>
  <c r="J231" i="9" l="1"/>
  <c r="K231" i="9" s="1"/>
  <c r="L231" i="9" s="1"/>
  <c r="J231" i="1"/>
  <c r="K231" i="1" s="1"/>
  <c r="L231" i="1"/>
  <c r="J232" i="9" l="1"/>
  <c r="K232" i="9" s="1"/>
  <c r="L232" i="9"/>
  <c r="J232" i="1"/>
  <c r="K232" i="1" s="1"/>
  <c r="L232" i="1"/>
  <c r="J233" i="9" l="1"/>
  <c r="K233" i="9" s="1"/>
  <c r="L233" i="9"/>
  <c r="J233" i="1"/>
  <c r="K233" i="1" s="1"/>
  <c r="L233" i="1"/>
  <c r="J234" i="9" l="1"/>
  <c r="K234" i="9" s="1"/>
  <c r="L234" i="9"/>
  <c r="J234" i="1"/>
  <c r="K234" i="1" s="1"/>
  <c r="L234" i="1"/>
  <c r="J235" i="9" l="1"/>
  <c r="K235" i="9" s="1"/>
  <c r="L235" i="9" s="1"/>
  <c r="J235" i="1"/>
  <c r="K235" i="1" s="1"/>
  <c r="L235" i="1" s="1"/>
  <c r="J236" i="9" l="1"/>
  <c r="K236" i="9" s="1"/>
  <c r="L236" i="9" s="1"/>
  <c r="J236" i="1"/>
  <c r="K236" i="1" s="1"/>
  <c r="L236" i="1"/>
  <c r="J237" i="9" l="1"/>
  <c r="K237" i="9" s="1"/>
  <c r="L237" i="9" s="1"/>
  <c r="J237" i="1"/>
  <c r="K237" i="1" s="1"/>
  <c r="L237" i="1"/>
  <c r="J238" i="9" l="1"/>
  <c r="K238" i="9" s="1"/>
  <c r="L238" i="9" s="1"/>
  <c r="J238" i="1"/>
  <c r="K238" i="1" s="1"/>
  <c r="L238" i="1"/>
  <c r="J239" i="9" l="1"/>
  <c r="K239" i="9" s="1"/>
  <c r="L239" i="9"/>
  <c r="J239" i="1"/>
  <c r="K239" i="1" s="1"/>
  <c r="L239" i="1" s="1"/>
  <c r="J240" i="9" l="1"/>
  <c r="K240" i="9" s="1"/>
  <c r="L240" i="9"/>
  <c r="J240" i="1"/>
  <c r="K240" i="1" s="1"/>
  <c r="L240" i="1"/>
  <c r="J241" i="9" l="1"/>
  <c r="K241" i="9" s="1"/>
  <c r="L241" i="9" s="1"/>
  <c r="J241" i="1"/>
  <c r="K241" i="1" s="1"/>
  <c r="L241" i="1"/>
  <c r="J242" i="9" l="1"/>
  <c r="K242" i="9" s="1"/>
  <c r="L242" i="9"/>
  <c r="J242" i="1"/>
  <c r="K242" i="1" s="1"/>
  <c r="L242" i="1" s="1"/>
  <c r="J243" i="9" l="1"/>
  <c r="K243" i="9" s="1"/>
  <c r="L243" i="9" s="1"/>
  <c r="J243" i="1"/>
  <c r="K243" i="1" s="1"/>
  <c r="L243" i="1"/>
  <c r="J244" i="9" l="1"/>
  <c r="K244" i="9" s="1"/>
  <c r="L244" i="9" s="1"/>
  <c r="J244" i="1"/>
  <c r="K244" i="1" s="1"/>
  <c r="L244" i="1"/>
  <c r="J245" i="9" l="1"/>
  <c r="K245" i="9" s="1"/>
  <c r="L245" i="9"/>
  <c r="J245" i="1"/>
  <c r="K245" i="1" s="1"/>
  <c r="L245" i="1"/>
  <c r="J246" i="9" l="1"/>
  <c r="K246" i="9" s="1"/>
  <c r="L246" i="9"/>
  <c r="J246" i="1"/>
  <c r="K246" i="1" s="1"/>
  <c r="L246" i="1"/>
  <c r="J247" i="9" l="1"/>
  <c r="K247" i="9" s="1"/>
  <c r="L247" i="9"/>
  <c r="J247" i="1"/>
  <c r="K247" i="1" s="1"/>
  <c r="L247" i="1" s="1"/>
  <c r="J248" i="9" l="1"/>
  <c r="K248" i="9" s="1"/>
  <c r="L248" i="9"/>
  <c r="J248" i="1"/>
  <c r="K248" i="1" s="1"/>
  <c r="L248" i="1"/>
  <c r="J249" i="9" l="1"/>
  <c r="K249" i="9" s="1"/>
  <c r="L249" i="9" s="1"/>
  <c r="J249" i="1"/>
  <c r="K249" i="1" s="1"/>
  <c r="L249" i="1"/>
  <c r="J250" i="9" l="1"/>
  <c r="K250" i="9" s="1"/>
  <c r="L250" i="9"/>
  <c r="J250" i="1"/>
  <c r="K250" i="1" s="1"/>
  <c r="L250" i="1" s="1"/>
  <c r="J251" i="9" l="1"/>
  <c r="K251" i="9" s="1"/>
  <c r="L251" i="9" s="1"/>
  <c r="J251" i="1"/>
  <c r="K251" i="1" s="1"/>
  <c r="L251" i="1"/>
  <c r="J252" i="9" l="1"/>
  <c r="K252" i="9" s="1"/>
  <c r="L252" i="9" s="1"/>
  <c r="J252" i="1"/>
  <c r="K252" i="1" s="1"/>
  <c r="L252" i="1" s="1"/>
  <c r="J253" i="9" l="1"/>
  <c r="K253" i="9" s="1"/>
  <c r="L253" i="9"/>
  <c r="J253" i="1"/>
  <c r="K253" i="1" s="1"/>
  <c r="L253" i="1"/>
  <c r="J254" i="9" l="1"/>
  <c r="K254" i="9" s="1"/>
  <c r="L254" i="9" s="1"/>
  <c r="J254" i="1"/>
  <c r="K254" i="1" s="1"/>
  <c r="L254" i="1"/>
  <c r="J255" i="9" l="1"/>
  <c r="K255" i="9" s="1"/>
  <c r="L255" i="9"/>
  <c r="J255" i="1"/>
  <c r="K255" i="1" s="1"/>
  <c r="L255" i="1" s="1"/>
  <c r="J256" i="9" l="1"/>
  <c r="K256" i="9" s="1"/>
  <c r="L256" i="9"/>
  <c r="J256" i="1"/>
  <c r="K256" i="1" s="1"/>
  <c r="L256" i="1" s="1"/>
  <c r="J257" i="9" l="1"/>
  <c r="K257" i="9" s="1"/>
  <c r="L257" i="9" s="1"/>
  <c r="J257" i="1"/>
  <c r="K257" i="1" s="1"/>
  <c r="L257" i="1"/>
  <c r="J258" i="9" l="1"/>
  <c r="K258" i="9" s="1"/>
  <c r="L258" i="9"/>
  <c r="J258" i="1"/>
  <c r="K258" i="1" s="1"/>
  <c r="L258" i="1" s="1"/>
  <c r="J259" i="9" l="1"/>
  <c r="K259" i="9" s="1"/>
  <c r="L259" i="9"/>
  <c r="J259" i="1"/>
  <c r="K259" i="1" s="1"/>
  <c r="L259" i="1"/>
  <c r="J260" i="9" l="1"/>
  <c r="K260" i="9" s="1"/>
  <c r="L260" i="9" s="1"/>
  <c r="J260" i="1"/>
  <c r="K260" i="1" s="1"/>
  <c r="L260" i="1"/>
  <c r="J261" i="9" l="1"/>
  <c r="K261" i="9" s="1"/>
  <c r="L261" i="9"/>
  <c r="J261" i="1"/>
  <c r="K261" i="1" s="1"/>
  <c r="L261" i="1"/>
  <c r="J262" i="9" l="1"/>
  <c r="K262" i="9" s="1"/>
  <c r="L262" i="9"/>
  <c r="J262" i="1"/>
  <c r="K262" i="1" s="1"/>
  <c r="L262" i="1"/>
  <c r="J263" i="9" l="1"/>
  <c r="K263" i="9" s="1"/>
  <c r="L263" i="9"/>
  <c r="J263" i="1"/>
  <c r="K263" i="1" s="1"/>
  <c r="L263" i="1" s="1"/>
  <c r="J264" i="9" l="1"/>
  <c r="K264" i="9" s="1"/>
  <c r="L264" i="9"/>
  <c r="J264" i="1"/>
  <c r="K264" i="1" s="1"/>
  <c r="L264" i="1" s="1"/>
  <c r="J265" i="9" l="1"/>
  <c r="K265" i="9" s="1"/>
  <c r="L265" i="9" s="1"/>
  <c r="J265" i="1"/>
  <c r="K265" i="1" s="1"/>
  <c r="L265" i="1"/>
  <c r="J266" i="9" l="1"/>
  <c r="K266" i="9" s="1"/>
  <c r="L266" i="9"/>
  <c r="J266" i="1"/>
  <c r="K266" i="1" s="1"/>
  <c r="L266" i="1"/>
  <c r="J267" i="9" l="1"/>
  <c r="K267" i="9" s="1"/>
  <c r="L267" i="9" s="1"/>
  <c r="J267" i="1"/>
  <c r="K267" i="1" s="1"/>
  <c r="L267" i="1"/>
  <c r="J268" i="9" l="1"/>
  <c r="K268" i="9" s="1"/>
  <c r="L268" i="9" s="1"/>
  <c r="J268" i="1"/>
  <c r="K268" i="1" s="1"/>
  <c r="L268" i="1"/>
  <c r="J269" i="9" l="1"/>
  <c r="K269" i="9" s="1"/>
  <c r="L269" i="9"/>
  <c r="J269" i="1"/>
  <c r="K269" i="1" s="1"/>
  <c r="L269" i="1"/>
  <c r="J270" i="9" l="1"/>
  <c r="K270" i="9" s="1"/>
  <c r="L270" i="9"/>
  <c r="J270" i="1"/>
  <c r="K270" i="1" s="1"/>
  <c r="L270" i="1"/>
  <c r="J271" i="9" l="1"/>
  <c r="K271" i="9" s="1"/>
  <c r="L271" i="9"/>
  <c r="J271" i="1"/>
  <c r="K271" i="1" s="1"/>
  <c r="L271" i="1" s="1"/>
  <c r="J272" i="9" l="1"/>
  <c r="K272" i="9" s="1"/>
  <c r="L272" i="9"/>
  <c r="J272" i="1"/>
  <c r="K272" i="1" s="1"/>
  <c r="L272" i="1" s="1"/>
  <c r="J273" i="9" l="1"/>
  <c r="K273" i="9" s="1"/>
  <c r="L273" i="9" s="1"/>
  <c r="J273" i="1"/>
  <c r="K273" i="1" s="1"/>
  <c r="L273" i="1"/>
  <c r="J274" i="9" l="1"/>
  <c r="K274" i="9" s="1"/>
  <c r="L274" i="9"/>
  <c r="J274" i="1"/>
  <c r="K274" i="1" s="1"/>
  <c r="L274" i="1"/>
  <c r="J275" i="9" l="1"/>
  <c r="K275" i="9" s="1"/>
  <c r="L275" i="9"/>
  <c r="J275" i="1"/>
  <c r="K275" i="1" s="1"/>
  <c r="L275" i="1"/>
  <c r="J276" i="9" l="1"/>
  <c r="K276" i="9" s="1"/>
  <c r="L276" i="9" s="1"/>
  <c r="J276" i="1"/>
  <c r="K276" i="1" s="1"/>
  <c r="L276" i="1" s="1"/>
  <c r="J277" i="9" l="1"/>
  <c r="K277" i="9" s="1"/>
  <c r="L277" i="9" s="1"/>
  <c r="J277" i="1"/>
  <c r="K277" i="1" s="1"/>
  <c r="L277" i="1"/>
  <c r="J278" i="9" l="1"/>
  <c r="K278" i="9" s="1"/>
  <c r="L278" i="9"/>
  <c r="J278" i="1"/>
  <c r="K278" i="1" s="1"/>
  <c r="L278" i="1"/>
  <c r="J279" i="9" l="1"/>
  <c r="K279" i="9" s="1"/>
  <c r="L279" i="9"/>
  <c r="J279" i="1"/>
  <c r="K279" i="1" s="1"/>
  <c r="L279" i="1" s="1"/>
  <c r="J280" i="9" l="1"/>
  <c r="K280" i="9" s="1"/>
  <c r="L280" i="9"/>
  <c r="J280" i="1"/>
  <c r="K280" i="1" s="1"/>
  <c r="L280" i="1" s="1"/>
  <c r="J281" i="9" l="1"/>
  <c r="K281" i="9" s="1"/>
  <c r="L281" i="9" s="1"/>
  <c r="J281" i="1"/>
  <c r="K281" i="1" s="1"/>
  <c r="L281" i="1" s="1"/>
  <c r="J282" i="9" l="1"/>
  <c r="K282" i="9" s="1"/>
  <c r="L282" i="9"/>
  <c r="J282" i="1"/>
  <c r="K282" i="1" s="1"/>
  <c r="L282" i="1"/>
  <c r="J283" i="9" l="1"/>
  <c r="K283" i="9" s="1"/>
  <c r="L283" i="9"/>
  <c r="J283" i="1"/>
  <c r="K283" i="1" s="1"/>
  <c r="L283" i="1" s="1"/>
  <c r="J284" i="9" l="1"/>
  <c r="K284" i="9" s="1"/>
  <c r="L284" i="9" s="1"/>
  <c r="J284" i="1"/>
  <c r="K284" i="1" s="1"/>
  <c r="L284" i="1" s="1"/>
  <c r="J285" i="9" l="1"/>
  <c r="K285" i="9" s="1"/>
  <c r="L285" i="9"/>
  <c r="J285" i="1"/>
  <c r="K285" i="1" s="1"/>
  <c r="L285" i="1"/>
  <c r="J286" i="9" l="1"/>
  <c r="K286" i="9" s="1"/>
  <c r="L286" i="9"/>
  <c r="J286" i="1"/>
  <c r="K286" i="1" s="1"/>
  <c r="L286" i="1"/>
  <c r="J287" i="9" l="1"/>
  <c r="K287" i="9" s="1"/>
  <c r="L287" i="9"/>
  <c r="J287" i="1"/>
  <c r="K287" i="1" s="1"/>
  <c r="L287" i="1" s="1"/>
  <c r="J288" i="9" l="1"/>
  <c r="K288" i="9" s="1"/>
  <c r="L288" i="9"/>
  <c r="J288" i="1"/>
  <c r="K288" i="1" s="1"/>
  <c r="L288" i="1" s="1"/>
  <c r="J289" i="9" l="1"/>
  <c r="K289" i="9" s="1"/>
  <c r="L289" i="9" s="1"/>
  <c r="J289" i="1"/>
  <c r="K289" i="1" s="1"/>
  <c r="L289" i="1"/>
  <c r="J290" i="9" l="1"/>
  <c r="K290" i="9" s="1"/>
  <c r="L290" i="9"/>
  <c r="J290" i="1"/>
  <c r="K290" i="1" s="1"/>
  <c r="L290" i="1" s="1"/>
  <c r="J291" i="9" l="1"/>
  <c r="K291" i="9" s="1"/>
  <c r="L291" i="9"/>
  <c r="J291" i="1"/>
  <c r="K291" i="1" s="1"/>
  <c r="L291" i="1"/>
  <c r="J292" i="9" l="1"/>
  <c r="K292" i="9" s="1"/>
  <c r="L292" i="9" s="1"/>
  <c r="J292" i="1"/>
  <c r="K292" i="1" s="1"/>
  <c r="L292" i="1"/>
  <c r="J293" i="9" l="1"/>
  <c r="K293" i="9" s="1"/>
  <c r="L293" i="9"/>
  <c r="J293" i="1"/>
  <c r="K293" i="1" s="1"/>
  <c r="L293" i="1"/>
  <c r="J294" i="9" l="1"/>
  <c r="K294" i="9" s="1"/>
  <c r="L294" i="9" s="1"/>
  <c r="J294" i="1"/>
  <c r="K294" i="1" s="1"/>
  <c r="L294" i="1"/>
  <c r="J295" i="9" l="1"/>
  <c r="K295" i="9" s="1"/>
  <c r="L295" i="9"/>
  <c r="J295" i="1"/>
  <c r="K295" i="1" s="1"/>
  <c r="L295" i="1" s="1"/>
  <c r="J296" i="9" l="1"/>
  <c r="K296" i="9" s="1"/>
  <c r="L296" i="9"/>
  <c r="J296" i="1"/>
  <c r="K296" i="1" s="1"/>
  <c r="L296" i="1"/>
  <c r="J297" i="9" l="1"/>
  <c r="K297" i="9" s="1"/>
  <c r="L297" i="9" s="1"/>
  <c r="J297" i="1"/>
  <c r="K297" i="1" s="1"/>
  <c r="L297" i="1" s="1"/>
  <c r="J298" i="9" l="1"/>
  <c r="K298" i="9" s="1"/>
  <c r="L298" i="9"/>
  <c r="J298" i="1"/>
  <c r="K298" i="1" s="1"/>
  <c r="L298" i="1" s="1"/>
  <c r="J299" i="9" l="1"/>
  <c r="K299" i="9" s="1"/>
  <c r="L299" i="9"/>
  <c r="J299" i="1"/>
  <c r="K299" i="1" s="1"/>
  <c r="L299" i="1"/>
  <c r="J300" i="9" l="1"/>
  <c r="K300" i="9" s="1"/>
  <c r="L300" i="9" s="1"/>
  <c r="J300" i="1"/>
  <c r="K300" i="1" s="1"/>
  <c r="L300" i="1" s="1"/>
  <c r="J301" i="9" l="1"/>
  <c r="K301" i="9" s="1"/>
  <c r="L301" i="9" s="1"/>
  <c r="J301" i="1"/>
  <c r="K301" i="1" s="1"/>
  <c r="L301" i="1"/>
  <c r="J302" i="9" l="1"/>
  <c r="K302" i="9" s="1"/>
  <c r="L302" i="9" s="1"/>
  <c r="J302" i="1"/>
  <c r="K302" i="1" s="1"/>
  <c r="L302" i="1"/>
  <c r="J303" i="9" l="1"/>
  <c r="K303" i="9" s="1"/>
  <c r="L303" i="9"/>
  <c r="J303" i="1"/>
  <c r="K303" i="1" s="1"/>
  <c r="L303" i="1" s="1"/>
  <c r="J304" i="9" l="1"/>
  <c r="K304" i="9" s="1"/>
  <c r="L304" i="9"/>
  <c r="J304" i="1"/>
  <c r="K304" i="1" s="1"/>
  <c r="L304" i="1" s="1"/>
  <c r="J305" i="9" l="1"/>
  <c r="K305" i="9" s="1"/>
  <c r="L305" i="9" s="1"/>
  <c r="J305" i="1"/>
  <c r="K305" i="1" s="1"/>
  <c r="L305" i="1"/>
  <c r="J306" i="9" l="1"/>
  <c r="K306" i="9" s="1"/>
  <c r="L306" i="9"/>
  <c r="J306" i="1"/>
  <c r="K306" i="1" s="1"/>
  <c r="L306" i="1" s="1"/>
  <c r="J307" i="9" l="1"/>
  <c r="K307" i="9" s="1"/>
  <c r="L307" i="9" s="1"/>
  <c r="J307" i="1"/>
  <c r="K307" i="1" s="1"/>
  <c r="L307" i="1" s="1"/>
  <c r="J308" i="9" l="1"/>
  <c r="K308" i="9" s="1"/>
  <c r="L308" i="9" s="1"/>
  <c r="J308" i="1"/>
  <c r="K308" i="1" s="1"/>
  <c r="L308" i="1"/>
  <c r="J309" i="9" l="1"/>
  <c r="K309" i="9" s="1"/>
  <c r="L309" i="9"/>
  <c r="J309" i="1"/>
  <c r="K309" i="1" s="1"/>
  <c r="L309" i="1" s="1"/>
  <c r="J310" i="9" l="1"/>
  <c r="K310" i="9" s="1"/>
  <c r="L310" i="9"/>
  <c r="J310" i="1"/>
  <c r="K310" i="1" s="1"/>
  <c r="L310" i="1" s="1"/>
  <c r="J311" i="9" l="1"/>
  <c r="K311" i="9" s="1"/>
  <c r="L311" i="9"/>
  <c r="J311" i="1"/>
  <c r="K311" i="1" s="1"/>
  <c r="L311" i="1"/>
  <c r="J312" i="9" l="1"/>
  <c r="K312" i="9" s="1"/>
  <c r="L312" i="9"/>
  <c r="J312" i="1"/>
  <c r="K312" i="1" s="1"/>
  <c r="L312" i="1"/>
  <c r="J313" i="9" l="1"/>
  <c r="K313" i="9" s="1"/>
  <c r="L313" i="9" s="1"/>
  <c r="J313" i="1"/>
  <c r="K313" i="1" s="1"/>
  <c r="L313" i="1"/>
  <c r="J314" i="9" l="1"/>
  <c r="K314" i="9" s="1"/>
  <c r="L314" i="9"/>
  <c r="J314" i="1"/>
  <c r="K314" i="1" s="1"/>
  <c r="L314" i="1"/>
  <c r="J315" i="9" l="1"/>
  <c r="K315" i="9" s="1"/>
  <c r="L315" i="9" s="1"/>
  <c r="J315" i="1"/>
  <c r="K315" i="1" s="1"/>
  <c r="L315" i="1" s="1"/>
  <c r="J316" i="9" l="1"/>
  <c r="K316" i="9" s="1"/>
  <c r="L316" i="9" s="1"/>
  <c r="J316" i="1"/>
  <c r="K316" i="1" s="1"/>
  <c r="L316" i="1"/>
  <c r="J317" i="9" l="1"/>
  <c r="K317" i="9" s="1"/>
  <c r="L317" i="9"/>
  <c r="J317" i="1"/>
  <c r="K317" i="1" s="1"/>
  <c r="L317" i="1" s="1"/>
  <c r="J318" i="9" l="1"/>
  <c r="K318" i="9" s="1"/>
  <c r="L318" i="9"/>
  <c r="J318" i="1"/>
  <c r="K318" i="1" s="1"/>
  <c r="L318" i="1" s="1"/>
  <c r="J319" i="9" l="1"/>
  <c r="K319" i="9" s="1"/>
  <c r="L319" i="9" s="1"/>
  <c r="J319" i="1"/>
  <c r="K319" i="1" s="1"/>
  <c r="L319" i="1"/>
  <c r="J320" i="9" l="1"/>
  <c r="K320" i="9" s="1"/>
  <c r="L320" i="9"/>
  <c r="J320" i="1"/>
  <c r="K320" i="1" s="1"/>
  <c r="L320" i="1"/>
  <c r="J321" i="9" l="1"/>
  <c r="K321" i="9" s="1"/>
  <c r="L321" i="9"/>
  <c r="J321" i="1"/>
  <c r="K321" i="1" s="1"/>
  <c r="L321" i="1"/>
  <c r="J322" i="9" l="1"/>
  <c r="K322" i="9" s="1"/>
  <c r="L322" i="9"/>
  <c r="J322" i="1"/>
  <c r="K322" i="1" s="1"/>
  <c r="L322" i="1"/>
  <c r="J323" i="9" l="1"/>
  <c r="K323" i="9" s="1"/>
  <c r="L323" i="9" s="1"/>
  <c r="J323" i="1"/>
  <c r="K323" i="1" s="1"/>
  <c r="L323" i="1" s="1"/>
  <c r="J324" i="9" l="1"/>
  <c r="K324" i="9" s="1"/>
  <c r="L324" i="9"/>
  <c r="J324" i="1"/>
  <c r="K324" i="1" s="1"/>
  <c r="L324" i="1"/>
  <c r="J325" i="9" l="1"/>
  <c r="K325" i="9" s="1"/>
  <c r="L325" i="9"/>
  <c r="J325" i="1"/>
  <c r="K325" i="1" s="1"/>
  <c r="L325" i="1" s="1"/>
  <c r="J326" i="9" l="1"/>
  <c r="K326" i="9" s="1"/>
  <c r="L326" i="9" s="1"/>
  <c r="J326" i="1"/>
  <c r="K326" i="1" s="1"/>
  <c r="L326" i="1" s="1"/>
  <c r="J327" i="9" l="1"/>
  <c r="K327" i="9" s="1"/>
  <c r="L327" i="9"/>
  <c r="J327" i="1"/>
  <c r="K327" i="1" s="1"/>
  <c r="L327" i="1"/>
  <c r="J328" i="9" l="1"/>
  <c r="K328" i="9" s="1"/>
  <c r="L328" i="9"/>
  <c r="J328" i="1"/>
  <c r="K328" i="1" s="1"/>
  <c r="L328" i="1"/>
  <c r="J329" i="9" l="1"/>
  <c r="K329" i="9" s="1"/>
  <c r="L329" i="9" s="1"/>
  <c r="J329" i="1"/>
  <c r="K329" i="1" s="1"/>
  <c r="L329" i="1"/>
  <c r="J330" i="9" l="1"/>
  <c r="K330" i="9" s="1"/>
  <c r="L330" i="9" s="1"/>
  <c r="J330" i="1"/>
  <c r="K330" i="1" s="1"/>
  <c r="L330" i="1"/>
  <c r="J331" i="9" l="1"/>
  <c r="K331" i="9" s="1"/>
  <c r="L331" i="9" s="1"/>
  <c r="J331" i="1"/>
  <c r="K331" i="1" s="1"/>
  <c r="L331" i="1" s="1"/>
  <c r="J332" i="9" l="1"/>
  <c r="K332" i="9" s="1"/>
  <c r="L332" i="9" s="1"/>
  <c r="J332" i="1"/>
  <c r="K332" i="1" s="1"/>
  <c r="L332" i="1"/>
  <c r="J333" i="9" l="1"/>
  <c r="K333" i="9" s="1"/>
  <c r="L333" i="9"/>
  <c r="J333" i="1"/>
  <c r="K333" i="1" s="1"/>
  <c r="L333" i="1" s="1"/>
  <c r="J334" i="9" l="1"/>
  <c r="K334" i="9" s="1"/>
  <c r="L334" i="9"/>
  <c r="J334" i="1"/>
  <c r="K334" i="1" s="1"/>
  <c r="L334" i="1" s="1"/>
  <c r="J335" i="9" l="1"/>
  <c r="K335" i="9" s="1"/>
  <c r="L335" i="9" s="1"/>
  <c r="J335" i="1"/>
  <c r="K335" i="1" s="1"/>
  <c r="L335" i="1"/>
  <c r="J336" i="9" l="1"/>
  <c r="K336" i="9" s="1"/>
  <c r="L336" i="9"/>
  <c r="J336" i="1"/>
  <c r="K336" i="1" s="1"/>
  <c r="L336" i="1"/>
  <c r="J337" i="9" l="1"/>
  <c r="K337" i="9" s="1"/>
  <c r="L337" i="9"/>
  <c r="J337" i="1"/>
  <c r="K337" i="1" s="1"/>
  <c r="L337" i="1"/>
  <c r="J338" i="9" l="1"/>
  <c r="K338" i="9" s="1"/>
  <c r="L338" i="9"/>
  <c r="J338" i="1"/>
  <c r="K338" i="1" s="1"/>
  <c r="L338" i="1"/>
  <c r="J339" i="9" l="1"/>
  <c r="K339" i="9" s="1"/>
  <c r="L339" i="9" s="1"/>
  <c r="J339" i="1"/>
  <c r="K339" i="1" s="1"/>
  <c r="L339" i="1" s="1"/>
  <c r="J340" i="9" l="1"/>
  <c r="K340" i="9" s="1"/>
  <c r="L340" i="9" s="1"/>
  <c r="J340" i="1"/>
  <c r="K340" i="1" s="1"/>
  <c r="L340" i="1"/>
  <c r="J341" i="9" l="1"/>
  <c r="K341" i="9" s="1"/>
  <c r="L341" i="9"/>
  <c r="J341" i="1"/>
  <c r="K341" i="1" s="1"/>
  <c r="L341" i="1" s="1"/>
  <c r="J342" i="9" l="1"/>
  <c r="K342" i="9" s="1"/>
  <c r="L342" i="9" s="1"/>
  <c r="J342" i="1"/>
  <c r="K342" i="1" s="1"/>
  <c r="L342" i="1" s="1"/>
  <c r="J343" i="9" l="1"/>
  <c r="K343" i="9" s="1"/>
  <c r="L343" i="9" s="1"/>
  <c r="J343" i="1"/>
  <c r="K343" i="1" s="1"/>
  <c r="L343" i="1"/>
  <c r="J344" i="9" l="1"/>
  <c r="K344" i="9" s="1"/>
  <c r="L344" i="9"/>
  <c r="J344" i="1"/>
  <c r="K344" i="1" s="1"/>
  <c r="L344" i="1"/>
  <c r="J345" i="9" l="1"/>
  <c r="K345" i="9" s="1"/>
  <c r="L345" i="9"/>
  <c r="J345" i="1"/>
  <c r="K345" i="1" s="1"/>
  <c r="L345" i="1"/>
  <c r="J346" i="9" l="1"/>
  <c r="K346" i="9" s="1"/>
  <c r="L346" i="9"/>
  <c r="J346" i="1"/>
  <c r="K346" i="1" s="1"/>
  <c r="L346" i="1"/>
  <c r="J347" i="9" l="1"/>
  <c r="K347" i="9" s="1"/>
  <c r="L347" i="9"/>
  <c r="J347" i="1"/>
  <c r="K347" i="1" s="1"/>
  <c r="L347" i="1" s="1"/>
  <c r="J348" i="9" l="1"/>
  <c r="K348" i="9" s="1"/>
  <c r="L348" i="9" s="1"/>
  <c r="J348" i="1"/>
  <c r="K348" i="1" s="1"/>
  <c r="L348" i="1"/>
  <c r="J349" i="9" l="1"/>
  <c r="K349" i="9" s="1"/>
  <c r="L349" i="9"/>
  <c r="J349" i="1"/>
  <c r="K349" i="1" s="1"/>
  <c r="L349" i="1" s="1"/>
  <c r="J350" i="9" l="1"/>
  <c r="K350" i="9" s="1"/>
  <c r="L350" i="9"/>
  <c r="J350" i="1"/>
  <c r="K350" i="1" s="1"/>
  <c r="L350" i="1" s="1"/>
  <c r="J351" i="9" l="1"/>
  <c r="K351" i="9" s="1"/>
  <c r="L351" i="9" s="1"/>
  <c r="J351" i="1"/>
  <c r="K351" i="1" s="1"/>
  <c r="L351" i="1"/>
  <c r="J352" i="9" l="1"/>
  <c r="K352" i="9" s="1"/>
  <c r="L352" i="9"/>
  <c r="J352" i="1"/>
  <c r="K352" i="1" s="1"/>
  <c r="L352" i="1"/>
  <c r="J353" i="9" l="1"/>
  <c r="K353" i="9" s="1"/>
  <c r="L353" i="9"/>
  <c r="J353" i="1"/>
  <c r="K353" i="1" s="1"/>
  <c r="L353" i="1"/>
  <c r="J354" i="9" l="1"/>
  <c r="K354" i="9" s="1"/>
  <c r="L354" i="9"/>
  <c r="J354" i="1"/>
  <c r="K354" i="1" s="1"/>
  <c r="L354" i="1"/>
  <c r="J355" i="9" l="1"/>
  <c r="K355" i="9" s="1"/>
  <c r="L355" i="9"/>
  <c r="J355" i="1"/>
  <c r="K355" i="1" s="1"/>
  <c r="L355" i="1" s="1"/>
  <c r="J356" i="9" l="1"/>
  <c r="K356" i="9" s="1"/>
  <c r="L356" i="9" s="1"/>
  <c r="J356" i="1"/>
  <c r="K356" i="1" s="1"/>
  <c r="L356" i="1"/>
  <c r="J357" i="9" l="1"/>
  <c r="K357" i="9" s="1"/>
  <c r="L357" i="9"/>
  <c r="J357" i="1"/>
  <c r="K357" i="1" s="1"/>
  <c r="L357" i="1" s="1"/>
  <c r="J358" i="9" l="1"/>
  <c r="K358" i="9" s="1"/>
  <c r="L358" i="9" s="1"/>
  <c r="J358" i="1"/>
  <c r="K358" i="1" s="1"/>
  <c r="L358" i="1" s="1"/>
  <c r="J359" i="9" l="1"/>
  <c r="K359" i="9" s="1"/>
  <c r="L359" i="9" s="1"/>
  <c r="J359" i="1"/>
  <c r="K359" i="1" s="1"/>
  <c r="L359" i="1"/>
  <c r="J360" i="9" l="1"/>
  <c r="K360" i="9" s="1"/>
  <c r="L360" i="9"/>
  <c r="J360" i="1"/>
  <c r="K360" i="1" s="1"/>
  <c r="L360" i="1"/>
  <c r="J361" i="9" l="1"/>
  <c r="K361" i="9" s="1"/>
  <c r="L361" i="9"/>
  <c r="J361" i="1"/>
  <c r="K361" i="1" s="1"/>
  <c r="L361" i="1"/>
  <c r="J362" i="9" l="1"/>
  <c r="K362" i="9" s="1"/>
  <c r="L362" i="9"/>
  <c r="J362" i="1"/>
  <c r="K362" i="1" s="1"/>
  <c r="L362" i="1"/>
  <c r="J363" i="9" l="1"/>
  <c r="K363" i="9" s="1"/>
  <c r="L363" i="9"/>
  <c r="J363" i="1"/>
  <c r="K363" i="1" s="1"/>
  <c r="L363" i="1" s="1"/>
  <c r="J364" i="9" l="1"/>
  <c r="K364" i="9" s="1"/>
  <c r="L364" i="9" s="1"/>
  <c r="J364" i="1"/>
  <c r="K364" i="1" s="1"/>
  <c r="L364" i="1"/>
  <c r="J365" i="9" l="1"/>
  <c r="K365" i="9" s="1"/>
  <c r="L365" i="9"/>
  <c r="J365" i="1"/>
  <c r="K365" i="1" s="1"/>
  <c r="L365" i="1" s="1"/>
  <c r="J366" i="9" l="1"/>
  <c r="K366" i="9" s="1"/>
  <c r="L366" i="9"/>
  <c r="J366" i="1"/>
  <c r="K366" i="1" s="1"/>
  <c r="L366" i="1" s="1"/>
  <c r="J367" i="9" l="1"/>
  <c r="K367" i="9" s="1"/>
  <c r="L367" i="9" s="1"/>
  <c r="J367" i="1"/>
  <c r="K367" i="1" s="1"/>
  <c r="L367" i="1"/>
  <c r="J368" i="9" l="1"/>
  <c r="K368" i="9" s="1"/>
  <c r="L368" i="9"/>
  <c r="J368" i="1"/>
  <c r="K368" i="1" s="1"/>
  <c r="L368" i="1"/>
  <c r="J369" i="9" l="1"/>
  <c r="K369" i="9" s="1"/>
  <c r="L369" i="9"/>
  <c r="J369" i="1"/>
  <c r="K369" i="1" s="1"/>
  <c r="L369" i="1"/>
</calcChain>
</file>

<file path=xl/sharedStrings.xml><?xml version="1.0" encoding="utf-8"?>
<sst xmlns="http://schemas.openxmlformats.org/spreadsheetml/2006/main" count="164" uniqueCount="69">
  <si>
    <t xml:space="preserve">Years </t>
  </si>
  <si>
    <t>Interest Average</t>
  </si>
  <si>
    <t xml:space="preserve">Interest </t>
  </si>
  <si>
    <t>Payments</t>
  </si>
  <si>
    <t>Amount:</t>
  </si>
  <si>
    <t>Period Months:</t>
  </si>
  <si>
    <t>Monthly Payment:</t>
  </si>
  <si>
    <t>Total Payable:</t>
  </si>
  <si>
    <t>Total Interest:</t>
  </si>
  <si>
    <t>Average Interest P/A:</t>
  </si>
  <si>
    <t xml:space="preserve">Yearly Payment: </t>
  </si>
  <si>
    <t>Deposit Excluded:</t>
  </si>
  <si>
    <t>Period years:</t>
  </si>
  <si>
    <t>Mortgage details/Calculator</t>
  </si>
  <si>
    <t>Gas:</t>
  </si>
  <si>
    <t>Electricity:</t>
  </si>
  <si>
    <t>Property tax:</t>
  </si>
  <si>
    <t>MS:</t>
  </si>
  <si>
    <t>Total:</t>
  </si>
  <si>
    <t>Total bills (Average)</t>
  </si>
  <si>
    <t>Average interest P/M:</t>
  </si>
  <si>
    <t>Bills to pay P/M</t>
  </si>
  <si>
    <t xml:space="preserve">Total P/M bills plus mortgage </t>
  </si>
  <si>
    <t>Water</t>
  </si>
  <si>
    <t>Plus principle amount</t>
  </si>
  <si>
    <t>Fixed Rate:</t>
  </si>
  <si>
    <t>Interest only Mortgage (Loan)</t>
  </si>
  <si>
    <t>Total Payable</t>
  </si>
  <si>
    <t>Online interest only mortgage calculator</t>
  </si>
  <si>
    <t>Copy and paste URL address below into browser</t>
  </si>
  <si>
    <t>PMT</t>
  </si>
  <si>
    <t>IPMT</t>
  </si>
  <si>
    <t>Interest Only P/M:</t>
  </si>
  <si>
    <t>Payment P/M:</t>
  </si>
  <si>
    <t>Water:</t>
  </si>
  <si>
    <t>Miscellaneous:</t>
  </si>
  <si>
    <t>https://www.moneyhelper.org.uk/en/homes/buying-a-home/mortgage-calculator</t>
  </si>
  <si>
    <t>Online mortgage calculator</t>
  </si>
  <si>
    <t>Loan amount:</t>
  </si>
  <si>
    <t>Interest Only P/A:</t>
  </si>
  <si>
    <t>Payment P/A:</t>
  </si>
  <si>
    <t>Total (IPMT):</t>
  </si>
  <si>
    <t>Total (PMT):</t>
  </si>
  <si>
    <t>Totals:</t>
  </si>
  <si>
    <t>Period weeks:</t>
  </si>
  <si>
    <t>Week</t>
  </si>
  <si>
    <t>Average Interest P/W:</t>
  </si>
  <si>
    <t>Property Market Value</t>
  </si>
  <si>
    <t>Weekly Payments</t>
  </si>
  <si>
    <t>Loan Amount</t>
  </si>
  <si>
    <t>Totals</t>
  </si>
  <si>
    <t>Weekly Payment:</t>
  </si>
  <si>
    <t>Monthly Payment</t>
  </si>
  <si>
    <t>Variable Interest Rate</t>
  </si>
  <si>
    <t>Starting Rate:</t>
  </si>
  <si>
    <t>Small  Loan Calculator</t>
  </si>
  <si>
    <t>Period months:</t>
  </si>
  <si>
    <t>Average payment P/M:</t>
  </si>
  <si>
    <t>Average Interest P/M:</t>
  </si>
  <si>
    <t>Interest per payment</t>
  </si>
  <si>
    <t>Balance</t>
  </si>
  <si>
    <t xml:space="preserve">Pinciple Paid </t>
  </si>
  <si>
    <t>Principle Paid</t>
  </si>
  <si>
    <t>Interest Rate</t>
  </si>
  <si>
    <t>Interest P/M</t>
  </si>
  <si>
    <t>Small loan with the PMT function. Weekly Payments</t>
  </si>
  <si>
    <t>Small loan with variable rate. Monthly payments</t>
  </si>
  <si>
    <t>N/A</t>
  </si>
  <si>
    <t>Working out Mortgage payments with PMT and IPMT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</si>
</sst>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809]#,##0.00"/>
    <numFmt numFmtId="166" formatCode="&quot;£&quot;#,##0.00"/>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b/>
      <sz val="12"/>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5" fillId="0" borderId="0" applyNumberFormat="0" applyFill="0" applyBorder="0" applyAlignment="0" applyProtection="0"/>
  </cellStyleXfs>
  <cellXfs count="27">
    <xf numFmtId="0" fontId="0" fillId="0" borderId="0" xfId="0"/>
    <xf numFmtId="0" fontId="1" fillId="0" borderId="0" xfId="0" applyFont="1" applyAlignment="1">
      <alignment horizontal="center"/>
    </xf>
    <xf numFmtId="0" fontId="1" fillId="0" borderId="0" xfId="0" applyFont="1"/>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0" fontId="1" fillId="0" borderId="1" xfId="0" applyFont="1" applyBorder="1" applyAlignment="1">
      <alignment horizontal="center"/>
    </xf>
    <xf numFmtId="0" fontId="4" fillId="3" borderId="1" xfId="0" applyFont="1" applyFill="1" applyBorder="1" applyAlignment="1">
      <alignment horizontal="center"/>
    </xf>
    <xf numFmtId="166" fontId="0" fillId="0" borderId="0" xfId="0" applyNumberFormat="1" applyAlignment="1">
      <alignment horizontal="center"/>
    </xf>
    <xf numFmtId="165" fontId="0" fillId="0" borderId="3" xfId="0" applyNumberFormat="1" applyBorder="1" applyAlignment="1">
      <alignment horizontal="center"/>
    </xf>
    <xf numFmtId="164" fontId="0" fillId="0" borderId="3" xfId="0" applyNumberFormat="1" applyBorder="1" applyAlignment="1">
      <alignment horizontal="center"/>
    </xf>
    <xf numFmtId="0" fontId="1" fillId="0" borderId="2" xfId="0" applyFont="1" applyBorder="1" applyAlignment="1">
      <alignment horizontal="center"/>
    </xf>
    <xf numFmtId="164" fontId="1" fillId="0" borderId="0" xfId="0" applyNumberFormat="1" applyFont="1" applyAlignment="1">
      <alignment horizontal="center"/>
    </xf>
    <xf numFmtId="164" fontId="0" fillId="0" borderId="0" xfId="0" applyNumberFormat="1" applyAlignment="1">
      <alignment horizontal="center"/>
    </xf>
    <xf numFmtId="165" fontId="1" fillId="0" borderId="0" xfId="0" applyNumberFormat="1" applyFont="1" applyAlignment="1">
      <alignment horizontal="center"/>
    </xf>
    <xf numFmtId="10" fontId="1" fillId="0" borderId="0" xfId="0" applyNumberFormat="1" applyFont="1" applyAlignment="1">
      <alignment horizontal="center"/>
    </xf>
    <xf numFmtId="0" fontId="4" fillId="3" borderId="1" xfId="0" applyFont="1" applyFill="1" applyBorder="1" applyAlignment="1">
      <alignment horizontal="center"/>
    </xf>
    <xf numFmtId="0" fontId="3" fillId="2" borderId="0" xfId="1" applyFont="1" applyAlignment="1">
      <alignment horizontal="center" vertical="center"/>
    </xf>
    <xf numFmtId="0" fontId="5" fillId="0" borderId="0" xfId="2"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2"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0" fillId="0" borderId="0" xfId="0" applyAlignment="1">
      <alignment horizontal="center"/>
    </xf>
    <xf numFmtId="164" fontId="0" fillId="0" borderId="0" xfId="0" applyNumberFormat="1"/>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661147</xdr:colOff>
      <xdr:row>6</xdr:row>
      <xdr:rowOff>174437</xdr:rowOff>
    </xdr:from>
    <xdr:to>
      <xdr:col>21</xdr:col>
      <xdr:colOff>421628</xdr:colOff>
      <xdr:row>23</xdr:row>
      <xdr:rowOff>88900</xdr:rowOff>
    </xdr:to>
    <xdr:sp macro="" textlink="">
      <xdr:nvSpPr>
        <xdr:cNvPr id="2" name="TextBox 1">
          <a:extLst>
            <a:ext uri="{FF2B5EF4-FFF2-40B4-BE49-F238E27FC236}">
              <a16:creationId xmlns:a16="http://schemas.microsoft.com/office/drawing/2014/main" id="{FB5C8011-2745-4764-94CA-9F553704AD7E}"/>
            </a:ext>
          </a:extLst>
        </xdr:cNvPr>
        <xdr:cNvSpPr txBox="1"/>
      </xdr:nvSpPr>
      <xdr:spPr>
        <a:xfrm>
          <a:off x="12053047" y="1577787"/>
          <a:ext cx="6148581" cy="3057713"/>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a:solidFill>
                <a:schemeClr val="dk1"/>
              </a:solidFill>
              <a:effectLst/>
              <a:latin typeface="+mn-lt"/>
              <a:ea typeface="+mn-ea"/>
              <a:cs typeface="+mn-cs"/>
            </a:rPr>
            <a:t>An interest-only loan usually offers lower monthly payments, but you must also pay the principle</a:t>
          </a:r>
          <a:r>
            <a:rPr lang="en-GB" sz="1200" b="0" i="0" baseline="0">
              <a:solidFill>
                <a:schemeClr val="dk1"/>
              </a:solidFill>
              <a:effectLst/>
              <a:latin typeface="+mn-lt"/>
              <a:ea typeface="+mn-ea"/>
              <a:cs typeface="+mn-cs"/>
            </a:rPr>
            <a:t> amount back</a:t>
          </a:r>
          <a:r>
            <a:rPr lang="en-GB" sz="1200" b="0" i="0">
              <a:solidFill>
                <a:schemeClr val="dk1"/>
              </a:solidFill>
              <a:effectLst/>
              <a:latin typeface="+mn-lt"/>
              <a:ea typeface="+mn-ea"/>
              <a:cs typeface="+mn-cs"/>
            </a:rPr>
            <a:t> in full typically</a:t>
          </a:r>
          <a:r>
            <a:rPr lang="en-GB" sz="1200" b="0" i="0" baseline="0">
              <a:solidFill>
                <a:schemeClr val="dk1"/>
              </a:solidFill>
              <a:effectLst/>
              <a:latin typeface="+mn-lt"/>
              <a:ea typeface="+mn-ea"/>
              <a:cs typeface="+mn-cs"/>
            </a:rPr>
            <a:t> at the end of the loan agreement</a:t>
          </a:r>
          <a:r>
            <a:rPr lang="en-GB" sz="1200" b="0" i="0">
              <a:solidFill>
                <a:schemeClr val="dk1"/>
              </a:solidFill>
              <a:effectLst/>
              <a:latin typeface="+mn-lt"/>
              <a:ea typeface="+mn-ea"/>
              <a:cs typeface="+mn-cs"/>
            </a:rPr>
            <a:t>.</a:t>
          </a:r>
          <a:r>
            <a:rPr lang="en-GB" sz="1200" b="0" i="0" baseline="0">
              <a:solidFill>
                <a:schemeClr val="dk1"/>
              </a:solidFill>
              <a:effectLst/>
              <a:latin typeface="+mn-lt"/>
              <a:ea typeface="+mn-ea"/>
              <a:cs typeface="+mn-cs"/>
            </a:rPr>
            <a:t> These types of loans </a:t>
          </a:r>
          <a:r>
            <a:rPr lang="en-GB" sz="1200" b="0" i="0">
              <a:solidFill>
                <a:schemeClr val="dk1"/>
              </a:solidFill>
              <a:effectLst/>
              <a:latin typeface="+mn-lt"/>
              <a:ea typeface="+mn-ea"/>
              <a:cs typeface="+mn-cs"/>
            </a:rPr>
            <a:t>tend to cost more</a:t>
          </a:r>
          <a:r>
            <a:rPr lang="en-GB" sz="1200" b="0" i="0" baseline="0">
              <a:solidFill>
                <a:schemeClr val="dk1"/>
              </a:solidFill>
              <a:effectLst/>
              <a:latin typeface="+mn-lt"/>
              <a:ea typeface="+mn-ea"/>
              <a:cs typeface="+mn-cs"/>
            </a:rPr>
            <a:t> than a standard loan.</a:t>
          </a:r>
          <a:endParaRPr lang="en-GB" sz="1200" b="0" i="0">
            <a:solidFill>
              <a:schemeClr val="dk1"/>
            </a:solidFill>
            <a:effectLst/>
            <a:latin typeface="+mn-lt"/>
            <a:ea typeface="+mn-ea"/>
            <a:cs typeface="+mn-cs"/>
          </a:endParaRPr>
        </a:p>
        <a:p>
          <a:endParaRPr lang="en-GB" sz="1200" b="0" i="0">
            <a:solidFill>
              <a:schemeClr val="dk1"/>
            </a:solidFill>
            <a:effectLst/>
            <a:latin typeface="+mn-lt"/>
            <a:ea typeface="+mn-ea"/>
            <a:cs typeface="+mn-cs"/>
          </a:endParaRPr>
        </a:p>
        <a:p>
          <a:r>
            <a:rPr lang="en-GB" sz="1200" b="0" i="0">
              <a:solidFill>
                <a:schemeClr val="dk1"/>
              </a:solidFill>
              <a:effectLst/>
              <a:latin typeface="+mn-lt"/>
              <a:ea typeface="+mn-ea"/>
              <a:cs typeface="+mn-cs"/>
            </a:rPr>
            <a:t>Compared to the Total</a:t>
          </a:r>
          <a:r>
            <a:rPr lang="en-GB" sz="1200" b="0" i="0" baseline="0">
              <a:solidFill>
                <a:schemeClr val="dk1"/>
              </a:solidFill>
              <a:effectLst/>
              <a:latin typeface="+mn-lt"/>
              <a:ea typeface="+mn-ea"/>
              <a:cs typeface="+mn-cs"/>
            </a:rPr>
            <a:t> Payable column in the PMT&amp;IPMT spreadhseet, the mortgage example in that spreadsheet is </a:t>
          </a:r>
          <a:r>
            <a:rPr lang="en-GB" sz="1200" b="0" i="0" u="none" strike="noStrike">
              <a:solidFill>
                <a:schemeClr val="dk1"/>
              </a:solidFill>
              <a:effectLst/>
              <a:latin typeface="+mn-lt"/>
              <a:ea typeface="+mn-ea"/>
              <a:cs typeface="+mn-cs"/>
            </a:rPr>
            <a:t>£113,488.43</a:t>
          </a:r>
          <a:r>
            <a:rPr lang="en-GB" sz="1200"/>
            <a:t> lower</a:t>
          </a:r>
          <a:r>
            <a:rPr lang="en-GB" sz="1200" baseline="0"/>
            <a:t> than the Interest only mortgage example in this spreadsheet. However, the Total Monthly payment is £240.31 lower with an Interest Only Mortgage (£833.33). </a:t>
          </a:r>
          <a:endParaRPr lang="en-GB" sz="1200" b="0" i="0">
            <a:solidFill>
              <a:schemeClr val="dk1"/>
            </a:solidFill>
            <a:effectLst/>
            <a:latin typeface="+mn-lt"/>
            <a:ea typeface="+mn-ea"/>
            <a:cs typeface="+mn-cs"/>
          </a:endParaRP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In many cases, the value of property tends to rise over time. This can be for a number of reasons. The property Market Value column estimates the property value rising over the 30-year mortgage agreement. Though it would take a great deal of speculation to predict the future value of a property, taking it's future value into account wouldn't be entirely unreasonable, when considering any type of mortage; especially if the predicted value is conservative and/or is based on appropriate historical data. </a:t>
          </a:r>
        </a:p>
        <a:p>
          <a:endParaRPr lang="en-GB" sz="1100" b="0" i="0">
            <a:solidFill>
              <a:schemeClr val="dk1"/>
            </a:solidFill>
            <a:effectLst/>
            <a:latin typeface="+mn-lt"/>
            <a:ea typeface="+mn-ea"/>
            <a:cs typeface="+mn-cs"/>
          </a:endParaRPr>
        </a:p>
      </xdr:txBody>
    </xdr:sp>
    <xdr:clientData/>
  </xdr:twoCellAnchor>
  <xdr:twoCellAnchor>
    <xdr:from>
      <xdr:col>11</xdr:col>
      <xdr:colOff>633546</xdr:colOff>
      <xdr:row>25</xdr:row>
      <xdr:rowOff>42857</xdr:rowOff>
    </xdr:from>
    <xdr:to>
      <xdr:col>21</xdr:col>
      <xdr:colOff>392906</xdr:colOff>
      <xdr:row>40</xdr:row>
      <xdr:rowOff>103172</xdr:rowOff>
    </xdr:to>
    <xdr:sp macro="" textlink="">
      <xdr:nvSpPr>
        <xdr:cNvPr id="3" name="TextBox 2">
          <a:extLst>
            <a:ext uri="{FF2B5EF4-FFF2-40B4-BE49-F238E27FC236}">
              <a16:creationId xmlns:a16="http://schemas.microsoft.com/office/drawing/2014/main" id="{FAFD2FE2-6C9C-4F2C-8891-2C492778C1E2}"/>
            </a:ext>
          </a:extLst>
        </xdr:cNvPr>
        <xdr:cNvSpPr txBox="1"/>
      </xdr:nvSpPr>
      <xdr:spPr>
        <a:xfrm>
          <a:off x="12025446" y="4970457"/>
          <a:ext cx="6147460" cy="2835265"/>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a:solidFill>
                <a:schemeClr val="dk1"/>
              </a:solidFill>
              <a:effectLst/>
              <a:latin typeface="+mn-lt"/>
              <a:ea typeface="+mn-ea"/>
              <a:cs typeface="+mn-cs"/>
            </a:rPr>
            <a:t>Interest</a:t>
          </a:r>
          <a:r>
            <a:rPr lang="en-GB" sz="1200" b="0" i="0" baseline="0">
              <a:solidFill>
                <a:schemeClr val="dk1"/>
              </a:solidFill>
              <a:effectLst/>
              <a:latin typeface="+mn-lt"/>
              <a:ea typeface="+mn-ea"/>
              <a:cs typeface="+mn-cs"/>
            </a:rPr>
            <a:t> only loan uses:</a:t>
          </a: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 Buy to let property schemes.</a:t>
          </a:r>
        </a:p>
        <a:p>
          <a:r>
            <a:rPr lang="en-GB" sz="1200" b="0" i="0" baseline="0">
              <a:solidFill>
                <a:schemeClr val="dk1"/>
              </a:solidFill>
              <a:effectLst/>
              <a:latin typeface="+mn-lt"/>
              <a:ea typeface="+mn-ea"/>
              <a:cs typeface="+mn-cs"/>
            </a:rPr>
            <a:t>- Business loans.</a:t>
          </a:r>
        </a:p>
        <a:p>
          <a:r>
            <a:rPr lang="en-GB" sz="1200" b="0" i="0" baseline="0">
              <a:solidFill>
                <a:schemeClr val="dk1"/>
              </a:solidFill>
              <a:effectLst/>
              <a:latin typeface="+mn-lt"/>
              <a:ea typeface="+mn-ea"/>
              <a:cs typeface="+mn-cs"/>
            </a:rPr>
            <a:t>- Appreciating assets.</a:t>
          </a:r>
        </a:p>
        <a:p>
          <a:r>
            <a:rPr lang="en-GB" sz="1200" b="0" i="0" baseline="0">
              <a:solidFill>
                <a:schemeClr val="dk1"/>
              </a:solidFill>
              <a:effectLst/>
              <a:latin typeface="+mn-lt"/>
              <a:ea typeface="+mn-ea"/>
              <a:cs typeface="+mn-cs"/>
            </a:rPr>
            <a:t>- Land.</a:t>
          </a: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Generally speaking, anything that will maintain or grow in vlaue might might qualify for an interest only loan. </a:t>
          </a: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Typically, if a lender thinks the principle amount is or will be at risk i.e. a piece of real estate being destroyed by adverse weather. Then getting an interest only loan could be less likely. Or the interest rate might be very high due to the financial risk to the lender. </a:t>
          </a:r>
        </a:p>
        <a:p>
          <a:endParaRPr lang="en-GB" sz="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oneyhelper.org.uk/en/homes/buying-a-home/mortgage-calculator"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oneyhelper.org.uk/en/homes/buying-a-home/mortgage-calculato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oneyhelper.org.uk/en/homes/buying-a-home/mortgage-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R369"/>
  <sheetViews>
    <sheetView zoomScaleNormal="100" workbookViewId="0">
      <selection activeCell="J10" sqref="J10"/>
    </sheetView>
  </sheetViews>
  <sheetFormatPr defaultRowHeight="15" x14ac:dyDescent="0.25"/>
  <cols>
    <col min="3" max="3" width="19.7109375" bestFit="1" customWidth="1"/>
    <col min="4" max="4" width="21.85546875" bestFit="1" customWidth="1"/>
    <col min="5" max="5" width="14.28515625" customWidth="1"/>
    <col min="6" max="6" width="11.140625" bestFit="1" customWidth="1"/>
    <col min="7" max="7" width="12.42578125" bestFit="1" customWidth="1"/>
    <col min="8" max="8" width="14.85546875" customWidth="1"/>
    <col min="9" max="9" width="22.5703125" customWidth="1"/>
    <col min="10" max="10" width="16.7109375" customWidth="1"/>
    <col min="11" max="11" width="20.28515625" customWidth="1"/>
    <col min="12" max="12" width="24.5703125" customWidth="1"/>
    <col min="13" max="13" width="17.140625" customWidth="1"/>
    <col min="14" max="18" width="14.140625" customWidth="1"/>
  </cols>
  <sheetData>
    <row r="4" spans="3:18" ht="28.5" x14ac:dyDescent="0.25">
      <c r="D4" s="18" t="s">
        <v>68</v>
      </c>
      <c r="E4" s="18"/>
      <c r="F4" s="18"/>
      <c r="G4" s="18"/>
      <c r="H4" s="18"/>
      <c r="I4" s="18"/>
      <c r="J4" s="18"/>
      <c r="K4" s="18"/>
      <c r="L4" s="18"/>
    </row>
    <row r="7" spans="3:18" x14ac:dyDescent="0.25">
      <c r="D7" s="2"/>
    </row>
    <row r="8" spans="3:18" ht="15.75" x14ac:dyDescent="0.25">
      <c r="D8" s="17" t="s">
        <v>13</v>
      </c>
      <c r="E8" s="17"/>
      <c r="G8" s="8" t="s">
        <v>0</v>
      </c>
      <c r="H8" s="8" t="s">
        <v>63</v>
      </c>
      <c r="I8" s="8" t="s">
        <v>52</v>
      </c>
      <c r="J8" s="8" t="s">
        <v>64</v>
      </c>
      <c r="K8" s="8" t="s">
        <v>62</v>
      </c>
      <c r="L8" s="8" t="s">
        <v>49</v>
      </c>
      <c r="N8" s="22" t="s">
        <v>37</v>
      </c>
      <c r="O8" s="23"/>
      <c r="P8" s="23"/>
      <c r="Q8" s="23"/>
      <c r="R8" s="24"/>
    </row>
    <row r="9" spans="3:18" x14ac:dyDescent="0.25">
      <c r="G9" s="7">
        <v>0</v>
      </c>
      <c r="H9" s="6">
        <f>$E$11</f>
        <v>0.05</v>
      </c>
      <c r="I9" s="3"/>
      <c r="J9" s="26"/>
      <c r="K9" s="4"/>
      <c r="L9" s="5">
        <f>E10</f>
        <v>200000</v>
      </c>
    </row>
    <row r="10" spans="3:18" ht="15.75" x14ac:dyDescent="0.25">
      <c r="D10" s="1" t="s">
        <v>38</v>
      </c>
      <c r="E10" s="5">
        <v>200000</v>
      </c>
      <c r="G10" s="7">
        <v>1</v>
      </c>
      <c r="H10" s="6">
        <f>$E$11</f>
        <v>0.05</v>
      </c>
      <c r="I10" s="3">
        <f t="shared" ref="I10:I73" si="0">$E$14</f>
        <v>1073.6432460242781</v>
      </c>
      <c r="J10" s="5">
        <f>L9*H10/12</f>
        <v>833.33333333333337</v>
      </c>
      <c r="K10" s="5">
        <f>I10-J10</f>
        <v>240.30991269094477</v>
      </c>
      <c r="L10" s="5">
        <f>L9-K10</f>
        <v>199759.69008730905</v>
      </c>
      <c r="N10" s="22" t="s">
        <v>29</v>
      </c>
      <c r="O10" s="23"/>
      <c r="P10" s="23"/>
      <c r="Q10" s="23"/>
      <c r="R10" s="24"/>
    </row>
    <row r="11" spans="3:18" x14ac:dyDescent="0.25">
      <c r="D11" s="1" t="s">
        <v>25</v>
      </c>
      <c r="E11" s="6">
        <v>0.05</v>
      </c>
      <c r="G11" s="7">
        <v>2</v>
      </c>
      <c r="H11" s="6">
        <f t="shared" ref="H11:H74" si="1">$E$11</f>
        <v>0.05</v>
      </c>
      <c r="I11" s="3">
        <f t="shared" si="0"/>
        <v>1073.6432460242781</v>
      </c>
      <c r="J11" s="5">
        <f t="shared" ref="J11:J74" si="2">L10*H11/12</f>
        <v>832.33204203045443</v>
      </c>
      <c r="K11" s="5">
        <f t="shared" ref="K11:K74" si="3">I11-J11</f>
        <v>241.31120399382371</v>
      </c>
      <c r="L11" s="5">
        <f t="shared" ref="L11:L74" si="4">L10-K11</f>
        <v>199518.37888331522</v>
      </c>
    </row>
    <row r="12" spans="3:18" x14ac:dyDescent="0.25">
      <c r="D12" s="1" t="s">
        <v>12</v>
      </c>
      <c r="E12" s="4">
        <v>30</v>
      </c>
      <c r="G12" s="7">
        <v>3</v>
      </c>
      <c r="H12" s="6">
        <f t="shared" si="1"/>
        <v>0.05</v>
      </c>
      <c r="I12" s="3">
        <f t="shared" si="0"/>
        <v>1073.6432460242781</v>
      </c>
      <c r="J12" s="5">
        <f t="shared" si="2"/>
        <v>831.32657868048011</v>
      </c>
      <c r="K12" s="5">
        <f t="shared" si="3"/>
        <v>242.31666734379803</v>
      </c>
      <c r="L12" s="5">
        <f t="shared" si="4"/>
        <v>199276.06221597141</v>
      </c>
      <c r="N12" s="19" t="s">
        <v>36</v>
      </c>
      <c r="O12" s="19"/>
      <c r="P12" s="19"/>
      <c r="Q12" s="19"/>
      <c r="R12" s="19"/>
    </row>
    <row r="13" spans="3:18" x14ac:dyDescent="0.25">
      <c r="D13" s="1" t="s">
        <v>5</v>
      </c>
      <c r="E13" s="4">
        <f>30*12</f>
        <v>360</v>
      </c>
      <c r="G13" s="7">
        <v>4</v>
      </c>
      <c r="H13" s="6">
        <f t="shared" si="1"/>
        <v>0.05</v>
      </c>
      <c r="I13" s="3">
        <f t="shared" si="0"/>
        <v>1073.6432460242781</v>
      </c>
      <c r="J13" s="5">
        <f t="shared" si="2"/>
        <v>830.31692589988097</v>
      </c>
      <c r="K13" s="5">
        <f t="shared" si="3"/>
        <v>243.32632012439717</v>
      </c>
      <c r="L13" s="5">
        <f t="shared" si="4"/>
        <v>199032.73589584703</v>
      </c>
    </row>
    <row r="14" spans="3:18" x14ac:dyDescent="0.25">
      <c r="C14" s="12" t="s">
        <v>30</v>
      </c>
      <c r="D14" s="7" t="s">
        <v>33</v>
      </c>
      <c r="E14" s="10">
        <f>PMT(E11/12,E13,-E10,0,0)</f>
        <v>1073.6432460242781</v>
      </c>
      <c r="G14" s="7">
        <v>5</v>
      </c>
      <c r="H14" s="6">
        <f t="shared" si="1"/>
        <v>0.05</v>
      </c>
      <c r="I14" s="3">
        <f t="shared" si="0"/>
        <v>1073.6432460242781</v>
      </c>
      <c r="J14" s="5">
        <f t="shared" si="2"/>
        <v>829.30306623269598</v>
      </c>
      <c r="K14" s="5">
        <f t="shared" si="3"/>
        <v>244.34017979158216</v>
      </c>
      <c r="L14" s="5">
        <f t="shared" si="4"/>
        <v>198788.39571605544</v>
      </c>
    </row>
    <row r="15" spans="3:18" x14ac:dyDescent="0.25">
      <c r="C15" s="12" t="s">
        <v>31</v>
      </c>
      <c r="D15" s="7" t="s">
        <v>32</v>
      </c>
      <c r="E15" s="11">
        <f>IPMT(E11/12,1,E13,-E10,0,0)</f>
        <v>833.33333333333337</v>
      </c>
      <c r="G15" s="7">
        <v>6</v>
      </c>
      <c r="H15" s="6">
        <f t="shared" si="1"/>
        <v>0.05</v>
      </c>
      <c r="I15" s="3">
        <f t="shared" si="0"/>
        <v>1073.6432460242781</v>
      </c>
      <c r="J15" s="5">
        <f t="shared" si="2"/>
        <v>828.28498215023103</v>
      </c>
      <c r="K15" s="5">
        <f t="shared" si="3"/>
        <v>245.35826387404711</v>
      </c>
      <c r="L15" s="5">
        <f t="shared" si="4"/>
        <v>198543.03745218139</v>
      </c>
    </row>
    <row r="16" spans="3:18" x14ac:dyDescent="0.25">
      <c r="G16" s="7">
        <v>7</v>
      </c>
      <c r="H16" s="6">
        <f t="shared" si="1"/>
        <v>0.05</v>
      </c>
      <c r="I16" s="3">
        <f t="shared" si="0"/>
        <v>1073.6432460242781</v>
      </c>
      <c r="J16" s="5">
        <f t="shared" si="2"/>
        <v>827.26265605075594</v>
      </c>
      <c r="K16" s="5">
        <f t="shared" si="3"/>
        <v>246.38058997352221</v>
      </c>
      <c r="L16" s="5">
        <f t="shared" si="4"/>
        <v>198296.65686220786</v>
      </c>
    </row>
    <row r="17" spans="3:12" x14ac:dyDescent="0.25">
      <c r="C17" s="12" t="s">
        <v>30</v>
      </c>
      <c r="D17" s="7" t="s">
        <v>40</v>
      </c>
      <c r="E17" s="10">
        <f>PMT(E11,E12,-E10,0,0)</f>
        <v>13010.287016055316</v>
      </c>
      <c r="G17" s="7">
        <v>8</v>
      </c>
      <c r="H17" s="6">
        <f t="shared" si="1"/>
        <v>0.05</v>
      </c>
      <c r="I17" s="3">
        <f t="shared" si="0"/>
        <v>1073.6432460242781</v>
      </c>
      <c r="J17" s="5">
        <f t="shared" si="2"/>
        <v>826.23607025919955</v>
      </c>
      <c r="K17" s="5">
        <f t="shared" si="3"/>
        <v>247.40717576507859</v>
      </c>
      <c r="L17" s="5">
        <f t="shared" si="4"/>
        <v>198049.24968644278</v>
      </c>
    </row>
    <row r="18" spans="3:12" x14ac:dyDescent="0.25">
      <c r="C18" s="12" t="s">
        <v>31</v>
      </c>
      <c r="D18" s="7" t="s">
        <v>39</v>
      </c>
      <c r="E18" s="11">
        <f>IPMT(E11,1,E12,-E10,0,0)</f>
        <v>10000</v>
      </c>
      <c r="G18" s="7">
        <v>9</v>
      </c>
      <c r="H18" s="6">
        <f t="shared" si="1"/>
        <v>0.05</v>
      </c>
      <c r="I18" s="3">
        <f t="shared" si="0"/>
        <v>1073.6432460242781</v>
      </c>
      <c r="J18" s="5">
        <f t="shared" si="2"/>
        <v>825.20520702684496</v>
      </c>
      <c r="K18" s="5">
        <f t="shared" si="3"/>
        <v>248.43803899743318</v>
      </c>
      <c r="L18" s="5">
        <f t="shared" si="4"/>
        <v>197800.81164744534</v>
      </c>
    </row>
    <row r="19" spans="3:12" x14ac:dyDescent="0.25">
      <c r="G19" s="7">
        <v>10</v>
      </c>
      <c r="H19" s="6">
        <f t="shared" si="1"/>
        <v>0.05</v>
      </c>
      <c r="I19" s="3">
        <f t="shared" si="0"/>
        <v>1073.6432460242781</v>
      </c>
      <c r="J19" s="5">
        <f t="shared" si="2"/>
        <v>824.17004853102242</v>
      </c>
      <c r="K19" s="5">
        <f t="shared" si="3"/>
        <v>249.47319749325573</v>
      </c>
      <c r="L19" s="5">
        <f t="shared" si="4"/>
        <v>197551.33844995208</v>
      </c>
    </row>
    <row r="20" spans="3:12" x14ac:dyDescent="0.25">
      <c r="G20" s="7">
        <v>11</v>
      </c>
      <c r="H20" s="6">
        <f t="shared" si="1"/>
        <v>0.05</v>
      </c>
      <c r="I20" s="3">
        <f t="shared" si="0"/>
        <v>1073.6432460242781</v>
      </c>
      <c r="J20" s="5">
        <f t="shared" si="2"/>
        <v>823.13057687480034</v>
      </c>
      <c r="K20" s="5">
        <f t="shared" si="3"/>
        <v>250.5126691494778</v>
      </c>
      <c r="L20" s="5">
        <f t="shared" si="4"/>
        <v>197300.82578080261</v>
      </c>
    </row>
    <row r="21" spans="3:12" x14ac:dyDescent="0.25">
      <c r="C21" s="5">
        <f>E14*12</f>
        <v>12883.718952291338</v>
      </c>
      <c r="D21" s="1" t="s">
        <v>7</v>
      </c>
      <c r="E21" s="5">
        <f>E14*E13</f>
        <v>386511.56856874016</v>
      </c>
      <c r="G21" s="7">
        <v>12</v>
      </c>
      <c r="H21" s="6">
        <f t="shared" si="1"/>
        <v>0.05</v>
      </c>
      <c r="I21" s="3">
        <f t="shared" si="0"/>
        <v>1073.6432460242781</v>
      </c>
      <c r="J21" s="5">
        <f t="shared" si="2"/>
        <v>822.08677408667756</v>
      </c>
      <c r="K21" s="5">
        <f t="shared" si="3"/>
        <v>251.55647193760058</v>
      </c>
      <c r="L21" s="5">
        <f t="shared" si="4"/>
        <v>197049.26930886501</v>
      </c>
    </row>
    <row r="22" spans="3:12" x14ac:dyDescent="0.25">
      <c r="C22" s="5">
        <f>E15*12</f>
        <v>10000</v>
      </c>
      <c r="D22" s="1" t="s">
        <v>8</v>
      </c>
      <c r="E22" s="5">
        <f>E21-E10</f>
        <v>186511.56856874016</v>
      </c>
      <c r="G22" s="7">
        <v>13</v>
      </c>
      <c r="H22" s="6">
        <f t="shared" si="1"/>
        <v>0.05</v>
      </c>
      <c r="I22" s="3">
        <f t="shared" si="0"/>
        <v>1073.6432460242781</v>
      </c>
      <c r="J22" s="5">
        <f t="shared" si="2"/>
        <v>821.03862212027104</v>
      </c>
      <c r="K22" s="5">
        <f t="shared" si="3"/>
        <v>252.6046239040071</v>
      </c>
      <c r="L22" s="5">
        <f t="shared" si="4"/>
        <v>196796.664684961</v>
      </c>
    </row>
    <row r="23" spans="3:12" x14ac:dyDescent="0.25">
      <c r="C23" s="5"/>
      <c r="D23" s="1" t="s">
        <v>9</v>
      </c>
      <c r="E23" s="5">
        <f>E22/E12</f>
        <v>6217.0522856246716</v>
      </c>
      <c r="G23" s="7">
        <v>14</v>
      </c>
      <c r="H23" s="6">
        <f t="shared" si="1"/>
        <v>0.05</v>
      </c>
      <c r="I23" s="3">
        <f t="shared" si="0"/>
        <v>1073.6432460242781</v>
      </c>
      <c r="J23" s="5">
        <f t="shared" si="2"/>
        <v>819.98610285400412</v>
      </c>
      <c r="K23" s="5">
        <f t="shared" si="3"/>
        <v>253.65714317027403</v>
      </c>
      <c r="L23" s="5">
        <f t="shared" si="4"/>
        <v>196543.00754179072</v>
      </c>
    </row>
    <row r="24" spans="3:12" x14ac:dyDescent="0.25">
      <c r="C24" s="5"/>
      <c r="D24" s="1" t="s">
        <v>20</v>
      </c>
      <c r="E24" s="5">
        <f>E23/12</f>
        <v>518.0876904687226</v>
      </c>
      <c r="G24" s="7">
        <v>15</v>
      </c>
      <c r="H24" s="6">
        <f t="shared" si="1"/>
        <v>0.05</v>
      </c>
      <c r="I24" s="3">
        <f t="shared" si="0"/>
        <v>1073.6432460242781</v>
      </c>
      <c r="J24" s="5">
        <f t="shared" si="2"/>
        <v>818.92919809079467</v>
      </c>
      <c r="K24" s="5">
        <f t="shared" si="3"/>
        <v>254.71404793348347</v>
      </c>
      <c r="L24" s="5">
        <f t="shared" si="4"/>
        <v>196288.29349385723</v>
      </c>
    </row>
    <row r="25" spans="3:12" x14ac:dyDescent="0.25">
      <c r="C25" s="5"/>
      <c r="G25" s="7">
        <v>16</v>
      </c>
      <c r="H25" s="6">
        <f t="shared" si="1"/>
        <v>0.05</v>
      </c>
      <c r="I25" s="3">
        <f t="shared" si="0"/>
        <v>1073.6432460242781</v>
      </c>
      <c r="J25" s="5">
        <f t="shared" si="2"/>
        <v>817.86788955773852</v>
      </c>
      <c r="K25" s="5">
        <f t="shared" si="3"/>
        <v>255.77535646653962</v>
      </c>
      <c r="L25" s="5">
        <f t="shared" si="4"/>
        <v>196032.5181373907</v>
      </c>
    </row>
    <row r="26" spans="3:12" x14ac:dyDescent="0.25">
      <c r="C26" s="5"/>
      <c r="D26" s="1" t="s">
        <v>10</v>
      </c>
      <c r="E26" s="5">
        <f>E14*12</f>
        <v>12883.718952291338</v>
      </c>
      <c r="G26" s="7">
        <v>17</v>
      </c>
      <c r="H26" s="6">
        <f t="shared" si="1"/>
        <v>0.05</v>
      </c>
      <c r="I26" s="3">
        <f t="shared" si="0"/>
        <v>1073.6432460242781</v>
      </c>
      <c r="J26" s="5">
        <f t="shared" si="2"/>
        <v>816.8021589057945</v>
      </c>
      <c r="K26" s="5">
        <f t="shared" si="3"/>
        <v>256.84108711848364</v>
      </c>
      <c r="L26" s="5">
        <f t="shared" si="4"/>
        <v>195775.67705027221</v>
      </c>
    </row>
    <row r="27" spans="3:12" x14ac:dyDescent="0.25">
      <c r="C27" s="5"/>
      <c r="D27" s="1"/>
      <c r="E27" s="4"/>
      <c r="G27" s="7">
        <v>18</v>
      </c>
      <c r="H27" s="6">
        <f t="shared" si="1"/>
        <v>0.05</v>
      </c>
      <c r="I27" s="3">
        <f t="shared" si="0"/>
        <v>1073.6432460242781</v>
      </c>
      <c r="J27" s="5">
        <f t="shared" si="2"/>
        <v>815.73198770946749</v>
      </c>
      <c r="K27" s="5">
        <f t="shared" si="3"/>
        <v>257.91125831481065</v>
      </c>
      <c r="L27" s="5">
        <f t="shared" si="4"/>
        <v>195517.76579195738</v>
      </c>
    </row>
    <row r="28" spans="3:12" x14ac:dyDescent="0.25">
      <c r="D28" s="1" t="s">
        <v>11</v>
      </c>
      <c r="E28" s="5">
        <v>20000</v>
      </c>
      <c r="G28" s="7">
        <v>19</v>
      </c>
      <c r="H28" s="6">
        <f t="shared" si="1"/>
        <v>0.05</v>
      </c>
      <c r="I28" s="3">
        <f t="shared" si="0"/>
        <v>1073.6432460242781</v>
      </c>
      <c r="J28" s="5">
        <f t="shared" si="2"/>
        <v>814.65735746648909</v>
      </c>
      <c r="K28" s="5">
        <f t="shared" si="3"/>
        <v>258.98588855778905</v>
      </c>
      <c r="L28" s="5">
        <f t="shared" si="4"/>
        <v>195258.77990339958</v>
      </c>
    </row>
    <row r="29" spans="3:12" x14ac:dyDescent="0.25">
      <c r="D29" s="2"/>
      <c r="E29" s="4"/>
      <c r="G29" s="7">
        <v>20</v>
      </c>
      <c r="H29" s="6">
        <f t="shared" si="1"/>
        <v>0.05</v>
      </c>
      <c r="I29" s="3">
        <f t="shared" si="0"/>
        <v>1073.6432460242781</v>
      </c>
      <c r="J29" s="5">
        <f t="shared" si="2"/>
        <v>813.57824959749826</v>
      </c>
      <c r="K29" s="5">
        <f t="shared" si="3"/>
        <v>260.06499642677989</v>
      </c>
      <c r="L29" s="5">
        <f t="shared" si="4"/>
        <v>194998.7149069728</v>
      </c>
    </row>
    <row r="30" spans="3:12" ht="15.75" x14ac:dyDescent="0.25">
      <c r="D30" s="20" t="s">
        <v>21</v>
      </c>
      <c r="E30" s="21"/>
      <c r="G30" s="7">
        <v>21</v>
      </c>
      <c r="H30" s="6">
        <f t="shared" si="1"/>
        <v>0.05</v>
      </c>
      <c r="I30" s="3">
        <f t="shared" si="0"/>
        <v>1073.6432460242781</v>
      </c>
      <c r="J30" s="5">
        <f t="shared" si="2"/>
        <v>812.49464544572004</v>
      </c>
      <c r="K30" s="5">
        <f t="shared" si="3"/>
        <v>261.1486005785581</v>
      </c>
      <c r="L30" s="5">
        <f t="shared" si="4"/>
        <v>194737.56630639423</v>
      </c>
    </row>
    <row r="31" spans="3:12" x14ac:dyDescent="0.25">
      <c r="G31" s="7">
        <v>22</v>
      </c>
      <c r="H31" s="6">
        <f t="shared" si="1"/>
        <v>0.05</v>
      </c>
      <c r="I31" s="3">
        <f t="shared" si="0"/>
        <v>1073.6432460242781</v>
      </c>
      <c r="J31" s="5">
        <f t="shared" si="2"/>
        <v>811.40652627664269</v>
      </c>
      <c r="K31" s="5">
        <f t="shared" si="3"/>
        <v>262.23671974763545</v>
      </c>
      <c r="L31" s="5">
        <f t="shared" si="4"/>
        <v>194475.32958664661</v>
      </c>
    </row>
    <row r="32" spans="3:12" x14ac:dyDescent="0.25">
      <c r="D32" s="1" t="s">
        <v>14</v>
      </c>
      <c r="E32" s="5">
        <v>40</v>
      </c>
      <c r="G32" s="7">
        <v>23</v>
      </c>
      <c r="H32" s="6">
        <f t="shared" si="1"/>
        <v>0.05</v>
      </c>
      <c r="I32" s="3">
        <f t="shared" si="0"/>
        <v>1073.6432460242781</v>
      </c>
      <c r="J32" s="5">
        <f t="shared" si="2"/>
        <v>810.31387327769426</v>
      </c>
      <c r="K32" s="5">
        <f t="shared" si="3"/>
        <v>263.32937274658389</v>
      </c>
      <c r="L32" s="5">
        <f t="shared" si="4"/>
        <v>194212.00021390003</v>
      </c>
    </row>
    <row r="33" spans="3:12" x14ac:dyDescent="0.25">
      <c r="C33" s="5"/>
      <c r="D33" s="1" t="s">
        <v>15</v>
      </c>
      <c r="E33" s="5">
        <v>95</v>
      </c>
      <c r="G33" s="7">
        <v>24</v>
      </c>
      <c r="H33" s="6">
        <f t="shared" si="1"/>
        <v>0.05</v>
      </c>
      <c r="I33" s="3">
        <f t="shared" si="0"/>
        <v>1073.6432460242781</v>
      </c>
      <c r="J33" s="5">
        <f t="shared" si="2"/>
        <v>809.21666755791682</v>
      </c>
      <c r="K33" s="5">
        <f t="shared" si="3"/>
        <v>264.42657846636132</v>
      </c>
      <c r="L33" s="5">
        <f t="shared" si="4"/>
        <v>193947.57363543365</v>
      </c>
    </row>
    <row r="34" spans="3:12" x14ac:dyDescent="0.25">
      <c r="D34" s="1" t="s">
        <v>16</v>
      </c>
      <c r="E34" s="5">
        <v>120</v>
      </c>
      <c r="G34" s="7">
        <v>25</v>
      </c>
      <c r="H34" s="6">
        <f t="shared" si="1"/>
        <v>0.05</v>
      </c>
      <c r="I34" s="3">
        <f t="shared" si="0"/>
        <v>1073.6432460242781</v>
      </c>
      <c r="J34" s="5">
        <f t="shared" si="2"/>
        <v>808.11489014764027</v>
      </c>
      <c r="K34" s="5">
        <f t="shared" si="3"/>
        <v>265.52835587663787</v>
      </c>
      <c r="L34" s="5">
        <f t="shared" si="4"/>
        <v>193682.04527955703</v>
      </c>
    </row>
    <row r="35" spans="3:12" x14ac:dyDescent="0.25">
      <c r="D35" s="1" t="s">
        <v>34</v>
      </c>
      <c r="E35" s="5">
        <v>60</v>
      </c>
      <c r="G35" s="7">
        <v>26</v>
      </c>
      <c r="H35" s="6">
        <f t="shared" si="1"/>
        <v>0.05</v>
      </c>
      <c r="I35" s="3">
        <f t="shared" si="0"/>
        <v>1073.6432460242781</v>
      </c>
      <c r="J35" s="5">
        <f t="shared" si="2"/>
        <v>807.00852199815427</v>
      </c>
      <c r="K35" s="5">
        <f t="shared" si="3"/>
        <v>266.63472402612388</v>
      </c>
      <c r="L35" s="5">
        <f t="shared" si="4"/>
        <v>193415.41055553092</v>
      </c>
    </row>
    <row r="36" spans="3:12" x14ac:dyDescent="0.25">
      <c r="D36" s="1" t="s">
        <v>35</v>
      </c>
      <c r="E36" s="5">
        <v>50</v>
      </c>
      <c r="G36" s="7">
        <v>27</v>
      </c>
      <c r="H36" s="6">
        <f t="shared" si="1"/>
        <v>0.05</v>
      </c>
      <c r="I36" s="3">
        <f t="shared" si="0"/>
        <v>1073.6432460242781</v>
      </c>
      <c r="J36" s="5">
        <f t="shared" si="2"/>
        <v>805.89754398137893</v>
      </c>
      <c r="K36" s="5">
        <f t="shared" si="3"/>
        <v>267.74570204289921</v>
      </c>
      <c r="L36" s="5">
        <f t="shared" si="4"/>
        <v>193147.66485348804</v>
      </c>
    </row>
    <row r="37" spans="3:12" x14ac:dyDescent="0.25">
      <c r="E37" s="5"/>
      <c r="G37" s="7">
        <v>28</v>
      </c>
      <c r="H37" s="6">
        <f t="shared" si="1"/>
        <v>0.05</v>
      </c>
      <c r="I37" s="3">
        <f t="shared" si="0"/>
        <v>1073.6432460242781</v>
      </c>
      <c r="J37" s="5">
        <f t="shared" si="2"/>
        <v>804.78193688953354</v>
      </c>
      <c r="K37" s="5">
        <f t="shared" si="3"/>
        <v>268.8613091347446</v>
      </c>
      <c r="L37" s="5">
        <f t="shared" si="4"/>
        <v>192878.80354435329</v>
      </c>
    </row>
    <row r="38" spans="3:12" x14ac:dyDescent="0.25">
      <c r="D38" s="1" t="s">
        <v>19</v>
      </c>
      <c r="E38" s="5">
        <f>SUM(E32:E36)</f>
        <v>365</v>
      </c>
      <c r="G38" s="7">
        <v>29</v>
      </c>
      <c r="H38" s="6">
        <f t="shared" si="1"/>
        <v>0.05</v>
      </c>
      <c r="I38" s="3">
        <f t="shared" si="0"/>
        <v>1073.6432460242781</v>
      </c>
      <c r="J38" s="5">
        <f t="shared" si="2"/>
        <v>803.66168143480536</v>
      </c>
      <c r="K38" s="5">
        <f t="shared" si="3"/>
        <v>269.98156458947278</v>
      </c>
      <c r="L38" s="5">
        <f t="shared" si="4"/>
        <v>192608.8219797638</v>
      </c>
    </row>
    <row r="39" spans="3:12" x14ac:dyDescent="0.25">
      <c r="G39" s="7">
        <v>30</v>
      </c>
      <c r="H39" s="6">
        <f t="shared" si="1"/>
        <v>0.05</v>
      </c>
      <c r="I39" s="3">
        <f t="shared" si="0"/>
        <v>1073.6432460242781</v>
      </c>
      <c r="J39" s="5">
        <f t="shared" si="2"/>
        <v>802.53675824901586</v>
      </c>
      <c r="K39" s="5">
        <f t="shared" si="3"/>
        <v>271.10648777526228</v>
      </c>
      <c r="L39" s="5">
        <f t="shared" si="4"/>
        <v>192337.71549198855</v>
      </c>
    </row>
    <row r="40" spans="3:12" ht="15.75" x14ac:dyDescent="0.25">
      <c r="D40" s="20" t="s">
        <v>22</v>
      </c>
      <c r="E40" s="21"/>
      <c r="G40" s="7">
        <v>31</v>
      </c>
      <c r="H40" s="6">
        <f t="shared" si="1"/>
        <v>0.05</v>
      </c>
      <c r="I40" s="3">
        <f t="shared" si="0"/>
        <v>1073.6432460242781</v>
      </c>
      <c r="J40" s="5">
        <f t="shared" si="2"/>
        <v>801.40714788328569</v>
      </c>
      <c r="K40" s="5">
        <f t="shared" si="3"/>
        <v>272.23609814099245</v>
      </c>
      <c r="L40" s="5">
        <f t="shared" si="4"/>
        <v>192065.47939384755</v>
      </c>
    </row>
    <row r="41" spans="3:12" x14ac:dyDescent="0.25">
      <c r="G41" s="7">
        <v>32</v>
      </c>
      <c r="H41" s="6">
        <f t="shared" si="1"/>
        <v>0.05</v>
      </c>
      <c r="I41" s="3">
        <f t="shared" si="0"/>
        <v>1073.6432460242781</v>
      </c>
      <c r="J41" s="5">
        <f t="shared" si="2"/>
        <v>800.27283080769814</v>
      </c>
      <c r="K41" s="5">
        <f t="shared" si="3"/>
        <v>273.37041521658</v>
      </c>
      <c r="L41" s="5">
        <f t="shared" si="4"/>
        <v>191792.10897863097</v>
      </c>
    </row>
    <row r="42" spans="3:12" x14ac:dyDescent="0.25">
      <c r="D42" s="7" t="s">
        <v>42</v>
      </c>
      <c r="E42" s="5">
        <f>E14+E38</f>
        <v>1438.6432460242781</v>
      </c>
      <c r="G42" s="7">
        <v>33</v>
      </c>
      <c r="H42" s="6">
        <f t="shared" si="1"/>
        <v>0.05</v>
      </c>
      <c r="I42" s="3">
        <f t="shared" si="0"/>
        <v>1073.6432460242781</v>
      </c>
      <c r="J42" s="5">
        <f t="shared" si="2"/>
        <v>799.13378741096233</v>
      </c>
      <c r="K42" s="5">
        <f t="shared" si="3"/>
        <v>274.50945861331581</v>
      </c>
      <c r="L42" s="5">
        <f t="shared" si="4"/>
        <v>191517.59952001765</v>
      </c>
    </row>
    <row r="43" spans="3:12" ht="17.100000000000001" customHeight="1" x14ac:dyDescent="0.25">
      <c r="D43" s="7" t="s">
        <v>41</v>
      </c>
      <c r="E43" s="5">
        <f>E38+E15</f>
        <v>1198.3333333333335</v>
      </c>
      <c r="G43" s="7">
        <v>34</v>
      </c>
      <c r="H43" s="6">
        <f t="shared" si="1"/>
        <v>0.05</v>
      </c>
      <c r="I43" s="3">
        <f t="shared" si="0"/>
        <v>1073.6432460242781</v>
      </c>
      <c r="J43" s="5">
        <f t="shared" si="2"/>
        <v>797.98999800007357</v>
      </c>
      <c r="K43" s="5">
        <f t="shared" si="3"/>
        <v>275.65324802420457</v>
      </c>
      <c r="L43" s="5">
        <f t="shared" si="4"/>
        <v>191241.94627199345</v>
      </c>
    </row>
    <row r="44" spans="3:12" x14ac:dyDescent="0.25">
      <c r="G44" s="7">
        <v>35</v>
      </c>
      <c r="H44" s="6">
        <f t="shared" si="1"/>
        <v>0.05</v>
      </c>
      <c r="I44" s="3">
        <f t="shared" si="0"/>
        <v>1073.6432460242781</v>
      </c>
      <c r="J44" s="5">
        <f t="shared" si="2"/>
        <v>796.84144279997281</v>
      </c>
      <c r="K44" s="5">
        <f t="shared" si="3"/>
        <v>276.80180322430533</v>
      </c>
      <c r="L44" s="5">
        <f t="shared" si="4"/>
        <v>190965.14446876914</v>
      </c>
    </row>
    <row r="45" spans="3:12" ht="15" customHeight="1" x14ac:dyDescent="0.25">
      <c r="G45" s="7">
        <v>36</v>
      </c>
      <c r="H45" s="6">
        <f t="shared" si="1"/>
        <v>0.05</v>
      </c>
      <c r="I45" s="3">
        <f t="shared" si="0"/>
        <v>1073.6432460242781</v>
      </c>
      <c r="J45" s="5">
        <f t="shared" si="2"/>
        <v>795.68810195320475</v>
      </c>
      <c r="K45" s="5">
        <f t="shared" si="3"/>
        <v>277.95514407107339</v>
      </c>
      <c r="L45" s="5">
        <f t="shared" si="4"/>
        <v>190687.18932469806</v>
      </c>
    </row>
    <row r="46" spans="3:12" x14ac:dyDescent="0.25">
      <c r="G46" s="7">
        <v>37</v>
      </c>
      <c r="H46" s="6">
        <f t="shared" si="1"/>
        <v>0.05</v>
      </c>
      <c r="I46" s="3">
        <f t="shared" si="0"/>
        <v>1073.6432460242781</v>
      </c>
      <c r="J46" s="5">
        <f t="shared" si="2"/>
        <v>794.52995551957531</v>
      </c>
      <c r="K46" s="5">
        <f t="shared" si="3"/>
        <v>279.11329050470283</v>
      </c>
      <c r="L46" s="5">
        <f t="shared" si="4"/>
        <v>190408.07603419336</v>
      </c>
    </row>
    <row r="47" spans="3:12" x14ac:dyDescent="0.25">
      <c r="G47" s="7">
        <v>38</v>
      </c>
      <c r="H47" s="6">
        <f t="shared" si="1"/>
        <v>0.05</v>
      </c>
      <c r="I47" s="3">
        <f t="shared" si="0"/>
        <v>1073.6432460242781</v>
      </c>
      <c r="J47" s="5">
        <f t="shared" si="2"/>
        <v>793.36698347580568</v>
      </c>
      <c r="K47" s="5">
        <f t="shared" si="3"/>
        <v>280.27626254847246</v>
      </c>
      <c r="L47" s="5">
        <f t="shared" si="4"/>
        <v>190127.7997716449</v>
      </c>
    </row>
    <row r="48" spans="3:12" x14ac:dyDescent="0.25">
      <c r="G48" s="7">
        <v>39</v>
      </c>
      <c r="H48" s="6">
        <f t="shared" si="1"/>
        <v>0.05</v>
      </c>
      <c r="I48" s="3">
        <f t="shared" si="0"/>
        <v>1073.6432460242781</v>
      </c>
      <c r="J48" s="5">
        <f t="shared" si="2"/>
        <v>792.19916571518706</v>
      </c>
      <c r="K48" s="5">
        <f t="shared" si="3"/>
        <v>281.44408030909108</v>
      </c>
      <c r="L48" s="5">
        <f t="shared" si="4"/>
        <v>189846.3556913358</v>
      </c>
    </row>
    <row r="49" spans="7:12" x14ac:dyDescent="0.25">
      <c r="G49" s="7">
        <v>40</v>
      </c>
      <c r="H49" s="6">
        <f t="shared" si="1"/>
        <v>0.05</v>
      </c>
      <c r="I49" s="3">
        <f t="shared" si="0"/>
        <v>1073.6432460242781</v>
      </c>
      <c r="J49" s="5">
        <f t="shared" si="2"/>
        <v>791.02648204723255</v>
      </c>
      <c r="K49" s="5">
        <f t="shared" si="3"/>
        <v>282.61676397704559</v>
      </c>
      <c r="L49" s="5">
        <f t="shared" si="4"/>
        <v>189563.73892735876</v>
      </c>
    </row>
    <row r="50" spans="7:12" x14ac:dyDescent="0.25">
      <c r="G50" s="7">
        <v>41</v>
      </c>
      <c r="H50" s="6">
        <f t="shared" si="1"/>
        <v>0.05</v>
      </c>
      <c r="I50" s="3">
        <f t="shared" si="0"/>
        <v>1073.6432460242781</v>
      </c>
      <c r="J50" s="5">
        <f t="shared" si="2"/>
        <v>789.8489121973281</v>
      </c>
      <c r="K50" s="5">
        <f t="shared" si="3"/>
        <v>283.79433382695004</v>
      </c>
      <c r="L50" s="5">
        <f t="shared" si="4"/>
        <v>189279.94459353181</v>
      </c>
    </row>
    <row r="51" spans="7:12" x14ac:dyDescent="0.25">
      <c r="G51" s="7">
        <v>42</v>
      </c>
      <c r="H51" s="6">
        <f t="shared" si="1"/>
        <v>0.05</v>
      </c>
      <c r="I51" s="3">
        <f t="shared" si="0"/>
        <v>1073.6432460242781</v>
      </c>
      <c r="J51" s="5">
        <f t="shared" si="2"/>
        <v>788.66643580638254</v>
      </c>
      <c r="K51" s="5">
        <f t="shared" si="3"/>
        <v>284.9768102178956</v>
      </c>
      <c r="L51" s="5">
        <f t="shared" si="4"/>
        <v>188994.96778331391</v>
      </c>
    </row>
    <row r="52" spans="7:12" x14ac:dyDescent="0.25">
      <c r="G52" s="7">
        <v>43</v>
      </c>
      <c r="H52" s="6">
        <f t="shared" si="1"/>
        <v>0.05</v>
      </c>
      <c r="I52" s="3">
        <f t="shared" si="0"/>
        <v>1073.6432460242781</v>
      </c>
      <c r="J52" s="5">
        <f t="shared" si="2"/>
        <v>787.4790324304746</v>
      </c>
      <c r="K52" s="5">
        <f t="shared" si="3"/>
        <v>286.16421359380354</v>
      </c>
      <c r="L52" s="5">
        <f t="shared" si="4"/>
        <v>188708.8035697201</v>
      </c>
    </row>
    <row r="53" spans="7:12" x14ac:dyDescent="0.25">
      <c r="G53" s="7">
        <v>44</v>
      </c>
      <c r="H53" s="6">
        <f t="shared" si="1"/>
        <v>0.05</v>
      </c>
      <c r="I53" s="3">
        <f t="shared" si="0"/>
        <v>1073.6432460242781</v>
      </c>
      <c r="J53" s="5">
        <f t="shared" si="2"/>
        <v>786.28668154050047</v>
      </c>
      <c r="K53" s="5">
        <f t="shared" si="3"/>
        <v>287.35656448377767</v>
      </c>
      <c r="L53" s="5">
        <f t="shared" si="4"/>
        <v>188421.44700523632</v>
      </c>
    </row>
    <row r="54" spans="7:12" x14ac:dyDescent="0.25">
      <c r="G54" s="7">
        <v>45</v>
      </c>
      <c r="H54" s="6">
        <f t="shared" si="1"/>
        <v>0.05</v>
      </c>
      <c r="I54" s="3">
        <f t="shared" si="0"/>
        <v>1073.6432460242781</v>
      </c>
      <c r="J54" s="5">
        <f t="shared" si="2"/>
        <v>785.08936252181809</v>
      </c>
      <c r="K54" s="5">
        <f t="shared" si="3"/>
        <v>288.55388350246005</v>
      </c>
      <c r="L54" s="5">
        <f t="shared" si="4"/>
        <v>188132.89312173385</v>
      </c>
    </row>
    <row r="55" spans="7:12" x14ac:dyDescent="0.25">
      <c r="G55" s="7">
        <v>46</v>
      </c>
      <c r="H55" s="6">
        <f t="shared" si="1"/>
        <v>0.05</v>
      </c>
      <c r="I55" s="3">
        <f t="shared" si="0"/>
        <v>1073.6432460242781</v>
      </c>
      <c r="J55" s="5">
        <f t="shared" si="2"/>
        <v>783.88705467389116</v>
      </c>
      <c r="K55" s="5">
        <f t="shared" si="3"/>
        <v>289.75619135038698</v>
      </c>
      <c r="L55" s="5">
        <f t="shared" si="4"/>
        <v>187843.13693038348</v>
      </c>
    </row>
    <row r="56" spans="7:12" x14ac:dyDescent="0.25">
      <c r="G56" s="7">
        <v>47</v>
      </c>
      <c r="H56" s="6">
        <f t="shared" si="1"/>
        <v>0.05</v>
      </c>
      <c r="I56" s="3">
        <f t="shared" si="0"/>
        <v>1073.6432460242781</v>
      </c>
      <c r="J56" s="5">
        <f t="shared" si="2"/>
        <v>782.6797372099312</v>
      </c>
      <c r="K56" s="5">
        <f t="shared" si="3"/>
        <v>290.96350881434694</v>
      </c>
      <c r="L56" s="5">
        <f t="shared" si="4"/>
        <v>187552.17342156914</v>
      </c>
    </row>
    <row r="57" spans="7:12" x14ac:dyDescent="0.25">
      <c r="G57" s="7">
        <v>48</v>
      </c>
      <c r="H57" s="6">
        <f t="shared" si="1"/>
        <v>0.05</v>
      </c>
      <c r="I57" s="3">
        <f t="shared" si="0"/>
        <v>1073.6432460242781</v>
      </c>
      <c r="J57" s="5">
        <f t="shared" si="2"/>
        <v>781.46738925653801</v>
      </c>
      <c r="K57" s="5">
        <f t="shared" si="3"/>
        <v>292.17585676774013</v>
      </c>
      <c r="L57" s="5">
        <f t="shared" si="4"/>
        <v>187259.99756480139</v>
      </c>
    </row>
    <row r="58" spans="7:12" x14ac:dyDescent="0.25">
      <c r="G58" s="7">
        <v>49</v>
      </c>
      <c r="H58" s="6">
        <f t="shared" si="1"/>
        <v>0.05</v>
      </c>
      <c r="I58" s="3">
        <f t="shared" si="0"/>
        <v>1073.6432460242781</v>
      </c>
      <c r="J58" s="5">
        <f t="shared" si="2"/>
        <v>780.24998985333923</v>
      </c>
      <c r="K58" s="5">
        <f t="shared" si="3"/>
        <v>293.39325617093891</v>
      </c>
      <c r="L58" s="5">
        <f t="shared" si="4"/>
        <v>186966.60430863046</v>
      </c>
    </row>
    <row r="59" spans="7:12" x14ac:dyDescent="0.25">
      <c r="G59" s="7">
        <v>50</v>
      </c>
      <c r="H59" s="6">
        <f t="shared" si="1"/>
        <v>0.05</v>
      </c>
      <c r="I59" s="3">
        <f t="shared" si="0"/>
        <v>1073.6432460242781</v>
      </c>
      <c r="J59" s="5">
        <f t="shared" si="2"/>
        <v>779.02751795262691</v>
      </c>
      <c r="K59" s="5">
        <f t="shared" si="3"/>
        <v>294.61572807165123</v>
      </c>
      <c r="L59" s="5">
        <f t="shared" si="4"/>
        <v>186671.9885805588</v>
      </c>
    </row>
    <row r="60" spans="7:12" x14ac:dyDescent="0.25">
      <c r="G60" s="7">
        <v>51</v>
      </c>
      <c r="H60" s="6">
        <f t="shared" si="1"/>
        <v>0.05</v>
      </c>
      <c r="I60" s="3">
        <f t="shared" si="0"/>
        <v>1073.6432460242781</v>
      </c>
      <c r="J60" s="5">
        <f t="shared" si="2"/>
        <v>777.79995241899496</v>
      </c>
      <c r="K60" s="5">
        <f t="shared" si="3"/>
        <v>295.84329360528318</v>
      </c>
      <c r="L60" s="5">
        <f t="shared" si="4"/>
        <v>186376.14528695351</v>
      </c>
    </row>
    <row r="61" spans="7:12" x14ac:dyDescent="0.25">
      <c r="G61" s="7">
        <v>52</v>
      </c>
      <c r="H61" s="6">
        <f t="shared" si="1"/>
        <v>0.05</v>
      </c>
      <c r="I61" s="3">
        <f t="shared" si="0"/>
        <v>1073.6432460242781</v>
      </c>
      <c r="J61" s="5">
        <f t="shared" si="2"/>
        <v>776.56727202897298</v>
      </c>
      <c r="K61" s="5">
        <f t="shared" si="3"/>
        <v>297.07597399530516</v>
      </c>
      <c r="L61" s="5">
        <f t="shared" si="4"/>
        <v>186079.06931295822</v>
      </c>
    </row>
    <row r="62" spans="7:12" x14ac:dyDescent="0.25">
      <c r="G62" s="7">
        <v>53</v>
      </c>
      <c r="H62" s="6">
        <f t="shared" si="1"/>
        <v>0.05</v>
      </c>
      <c r="I62" s="3">
        <f t="shared" si="0"/>
        <v>1073.6432460242781</v>
      </c>
      <c r="J62" s="5">
        <f t="shared" si="2"/>
        <v>775.32945547065935</v>
      </c>
      <c r="K62" s="5">
        <f t="shared" si="3"/>
        <v>298.31379055361879</v>
      </c>
      <c r="L62" s="5">
        <f t="shared" si="4"/>
        <v>185780.75552240459</v>
      </c>
    </row>
    <row r="63" spans="7:12" x14ac:dyDescent="0.25">
      <c r="G63" s="7">
        <v>54</v>
      </c>
      <c r="H63" s="6">
        <f t="shared" si="1"/>
        <v>0.05</v>
      </c>
      <c r="I63" s="3">
        <f t="shared" si="0"/>
        <v>1073.6432460242781</v>
      </c>
      <c r="J63" s="5">
        <f t="shared" si="2"/>
        <v>774.0864813433526</v>
      </c>
      <c r="K63" s="5">
        <f t="shared" si="3"/>
        <v>299.55676468092554</v>
      </c>
      <c r="L63" s="5">
        <f t="shared" si="4"/>
        <v>185481.19875772367</v>
      </c>
    </row>
    <row r="64" spans="7:12" x14ac:dyDescent="0.25">
      <c r="G64" s="7">
        <v>55</v>
      </c>
      <c r="H64" s="6">
        <f t="shared" si="1"/>
        <v>0.05</v>
      </c>
      <c r="I64" s="3">
        <f t="shared" si="0"/>
        <v>1073.6432460242781</v>
      </c>
      <c r="J64" s="5">
        <f t="shared" si="2"/>
        <v>772.83832815718199</v>
      </c>
      <c r="K64" s="5">
        <f t="shared" si="3"/>
        <v>300.80491786709615</v>
      </c>
      <c r="L64" s="5">
        <f t="shared" si="4"/>
        <v>185180.39383985658</v>
      </c>
    </row>
    <row r="65" spans="7:12" x14ac:dyDescent="0.25">
      <c r="G65" s="7">
        <v>56</v>
      </c>
      <c r="H65" s="6">
        <f t="shared" si="1"/>
        <v>0.05</v>
      </c>
      <c r="I65" s="3">
        <f t="shared" si="0"/>
        <v>1073.6432460242781</v>
      </c>
      <c r="J65" s="5">
        <f t="shared" si="2"/>
        <v>771.58497433273578</v>
      </c>
      <c r="K65" s="5">
        <f t="shared" si="3"/>
        <v>302.05827169154236</v>
      </c>
      <c r="L65" s="5">
        <f t="shared" si="4"/>
        <v>184878.33556816503</v>
      </c>
    </row>
    <row r="66" spans="7:12" x14ac:dyDescent="0.25">
      <c r="G66" s="7">
        <v>57</v>
      </c>
      <c r="H66" s="6">
        <f t="shared" si="1"/>
        <v>0.05</v>
      </c>
      <c r="I66" s="3">
        <f t="shared" si="0"/>
        <v>1073.6432460242781</v>
      </c>
      <c r="J66" s="5">
        <f t="shared" si="2"/>
        <v>770.32639820068755</v>
      </c>
      <c r="K66" s="5">
        <f t="shared" si="3"/>
        <v>303.31684782359059</v>
      </c>
      <c r="L66" s="5">
        <f t="shared" si="4"/>
        <v>184575.01872034144</v>
      </c>
    </row>
    <row r="67" spans="7:12" x14ac:dyDescent="0.25">
      <c r="G67" s="7">
        <v>58</v>
      </c>
      <c r="H67" s="6">
        <f t="shared" si="1"/>
        <v>0.05</v>
      </c>
      <c r="I67" s="3">
        <f t="shared" si="0"/>
        <v>1073.6432460242781</v>
      </c>
      <c r="J67" s="5">
        <f t="shared" si="2"/>
        <v>769.06257800142259</v>
      </c>
      <c r="K67" s="5">
        <f t="shared" si="3"/>
        <v>304.58066802285555</v>
      </c>
      <c r="L67" s="5">
        <f t="shared" si="4"/>
        <v>184270.43805231858</v>
      </c>
    </row>
    <row r="68" spans="7:12" x14ac:dyDescent="0.25">
      <c r="G68" s="7">
        <v>59</v>
      </c>
      <c r="H68" s="6">
        <f t="shared" si="1"/>
        <v>0.05</v>
      </c>
      <c r="I68" s="3">
        <f t="shared" si="0"/>
        <v>1073.6432460242781</v>
      </c>
      <c r="J68" s="5">
        <f t="shared" si="2"/>
        <v>767.79349188466085</v>
      </c>
      <c r="K68" s="5">
        <f t="shared" si="3"/>
        <v>305.84975413961729</v>
      </c>
      <c r="L68" s="5">
        <f t="shared" si="4"/>
        <v>183964.58829817898</v>
      </c>
    </row>
    <row r="69" spans="7:12" x14ac:dyDescent="0.25">
      <c r="G69" s="7">
        <v>60</v>
      </c>
      <c r="H69" s="6">
        <f t="shared" si="1"/>
        <v>0.05</v>
      </c>
      <c r="I69" s="3">
        <f t="shared" si="0"/>
        <v>1073.6432460242781</v>
      </c>
      <c r="J69" s="5">
        <f t="shared" si="2"/>
        <v>766.519117909079</v>
      </c>
      <c r="K69" s="5">
        <f t="shared" si="3"/>
        <v>307.12412811519914</v>
      </c>
      <c r="L69" s="5">
        <f t="shared" si="4"/>
        <v>183657.46417006379</v>
      </c>
    </row>
    <row r="70" spans="7:12" x14ac:dyDescent="0.25">
      <c r="G70" s="7">
        <v>61</v>
      </c>
      <c r="H70" s="6">
        <f t="shared" si="1"/>
        <v>0.05</v>
      </c>
      <c r="I70" s="3">
        <f t="shared" si="0"/>
        <v>1073.6432460242781</v>
      </c>
      <c r="J70" s="5">
        <f t="shared" si="2"/>
        <v>765.23943404193244</v>
      </c>
      <c r="K70" s="5">
        <f t="shared" si="3"/>
        <v>308.4038119823457</v>
      </c>
      <c r="L70" s="5">
        <f t="shared" si="4"/>
        <v>183349.06035808145</v>
      </c>
    </row>
    <row r="71" spans="7:12" x14ac:dyDescent="0.25">
      <c r="G71" s="7">
        <v>62</v>
      </c>
      <c r="H71" s="6">
        <f t="shared" si="1"/>
        <v>0.05</v>
      </c>
      <c r="I71" s="3">
        <f t="shared" si="0"/>
        <v>1073.6432460242781</v>
      </c>
      <c r="J71" s="5">
        <f t="shared" si="2"/>
        <v>763.95441815867264</v>
      </c>
      <c r="K71" s="5">
        <f t="shared" si="3"/>
        <v>309.6888278656055</v>
      </c>
      <c r="L71" s="5">
        <f t="shared" si="4"/>
        <v>183039.37153021584</v>
      </c>
    </row>
    <row r="72" spans="7:12" x14ac:dyDescent="0.25">
      <c r="G72" s="7">
        <v>63</v>
      </c>
      <c r="H72" s="6">
        <f t="shared" si="1"/>
        <v>0.05</v>
      </c>
      <c r="I72" s="3">
        <f t="shared" si="0"/>
        <v>1073.6432460242781</v>
      </c>
      <c r="J72" s="5">
        <f t="shared" si="2"/>
        <v>762.66404804256592</v>
      </c>
      <c r="K72" s="5">
        <f t="shared" si="3"/>
        <v>310.97919798171222</v>
      </c>
      <c r="L72" s="5">
        <f t="shared" si="4"/>
        <v>182728.39233223413</v>
      </c>
    </row>
    <row r="73" spans="7:12" x14ac:dyDescent="0.25">
      <c r="G73" s="7">
        <v>64</v>
      </c>
      <c r="H73" s="6">
        <f t="shared" si="1"/>
        <v>0.05</v>
      </c>
      <c r="I73" s="3">
        <f t="shared" si="0"/>
        <v>1073.6432460242781</v>
      </c>
      <c r="J73" s="5">
        <f t="shared" si="2"/>
        <v>761.36830138430889</v>
      </c>
      <c r="K73" s="5">
        <f t="shared" si="3"/>
        <v>312.27494463996925</v>
      </c>
      <c r="L73" s="5">
        <f t="shared" si="4"/>
        <v>182416.11738759416</v>
      </c>
    </row>
    <row r="74" spans="7:12" x14ac:dyDescent="0.25">
      <c r="G74" s="7">
        <v>65</v>
      </c>
      <c r="H74" s="6">
        <f t="shared" si="1"/>
        <v>0.05</v>
      </c>
      <c r="I74" s="3">
        <f t="shared" ref="I74:I137" si="5">$E$14</f>
        <v>1073.6432460242781</v>
      </c>
      <c r="J74" s="5">
        <f t="shared" si="2"/>
        <v>760.06715578164233</v>
      </c>
      <c r="K74" s="5">
        <f t="shared" si="3"/>
        <v>313.57609024263581</v>
      </c>
      <c r="L74" s="5">
        <f t="shared" si="4"/>
        <v>182102.54129735153</v>
      </c>
    </row>
    <row r="75" spans="7:12" x14ac:dyDescent="0.25">
      <c r="G75" s="7">
        <v>66</v>
      </c>
      <c r="H75" s="6">
        <f t="shared" ref="H75:H138" si="6">$E$11</f>
        <v>0.05</v>
      </c>
      <c r="I75" s="3">
        <f t="shared" si="5"/>
        <v>1073.6432460242781</v>
      </c>
      <c r="J75" s="5">
        <f t="shared" ref="J75:J138" si="7">L74*H75/12</f>
        <v>758.76058873896466</v>
      </c>
      <c r="K75" s="5">
        <f t="shared" ref="K75:K138" si="8">I75-J75</f>
        <v>314.88265728531348</v>
      </c>
      <c r="L75" s="5">
        <f t="shared" ref="L75:L138" si="9">L74-K75</f>
        <v>181787.65864006622</v>
      </c>
    </row>
    <row r="76" spans="7:12" x14ac:dyDescent="0.25">
      <c r="G76" s="7">
        <v>67</v>
      </c>
      <c r="H76" s="6">
        <f t="shared" si="6"/>
        <v>0.05</v>
      </c>
      <c r="I76" s="3">
        <f t="shared" si="5"/>
        <v>1073.6432460242781</v>
      </c>
      <c r="J76" s="5">
        <f t="shared" si="7"/>
        <v>757.44857766694258</v>
      </c>
      <c r="K76" s="5">
        <f t="shared" si="8"/>
        <v>316.19466835733556</v>
      </c>
      <c r="L76" s="5">
        <f t="shared" si="9"/>
        <v>181471.46397170887</v>
      </c>
    </row>
    <row r="77" spans="7:12" x14ac:dyDescent="0.25">
      <c r="G77" s="7">
        <v>68</v>
      </c>
      <c r="H77" s="6">
        <f t="shared" si="6"/>
        <v>0.05</v>
      </c>
      <c r="I77" s="3">
        <f t="shared" si="5"/>
        <v>1073.6432460242781</v>
      </c>
      <c r="J77" s="5">
        <f t="shared" si="7"/>
        <v>756.13109988212034</v>
      </c>
      <c r="K77" s="5">
        <f t="shared" si="8"/>
        <v>317.5121461421578</v>
      </c>
      <c r="L77" s="5">
        <f t="shared" si="9"/>
        <v>181153.95182556671</v>
      </c>
    </row>
    <row r="78" spans="7:12" x14ac:dyDescent="0.25">
      <c r="G78" s="7">
        <v>69</v>
      </c>
      <c r="H78" s="6">
        <f t="shared" si="6"/>
        <v>0.05</v>
      </c>
      <c r="I78" s="3">
        <f t="shared" si="5"/>
        <v>1073.6432460242781</v>
      </c>
      <c r="J78" s="5">
        <f t="shared" si="7"/>
        <v>754.80813260652803</v>
      </c>
      <c r="K78" s="5">
        <f t="shared" si="8"/>
        <v>318.83511341775011</v>
      </c>
      <c r="L78" s="5">
        <f t="shared" si="9"/>
        <v>180835.11671214894</v>
      </c>
    </row>
    <row r="79" spans="7:12" x14ac:dyDescent="0.25">
      <c r="G79" s="7">
        <v>70</v>
      </c>
      <c r="H79" s="6">
        <f t="shared" si="6"/>
        <v>0.05</v>
      </c>
      <c r="I79" s="3">
        <f t="shared" si="5"/>
        <v>1073.6432460242781</v>
      </c>
      <c r="J79" s="5">
        <f t="shared" si="7"/>
        <v>753.47965296728728</v>
      </c>
      <c r="K79" s="5">
        <f t="shared" si="8"/>
        <v>320.16359305699086</v>
      </c>
      <c r="L79" s="5">
        <f t="shared" si="9"/>
        <v>180514.95311909195</v>
      </c>
    </row>
    <row r="80" spans="7:12" x14ac:dyDescent="0.25">
      <c r="G80" s="7">
        <v>71</v>
      </c>
      <c r="H80" s="6">
        <f t="shared" si="6"/>
        <v>0.05</v>
      </c>
      <c r="I80" s="3">
        <f t="shared" si="5"/>
        <v>1073.6432460242781</v>
      </c>
      <c r="J80" s="5">
        <f t="shared" si="7"/>
        <v>752.14563799621646</v>
      </c>
      <c r="K80" s="5">
        <f t="shared" si="8"/>
        <v>321.49760802806168</v>
      </c>
      <c r="L80" s="5">
        <f t="shared" si="9"/>
        <v>180193.45551106389</v>
      </c>
    </row>
    <row r="81" spans="7:12" x14ac:dyDescent="0.25">
      <c r="G81" s="7">
        <v>72</v>
      </c>
      <c r="H81" s="6">
        <f t="shared" si="6"/>
        <v>0.05</v>
      </c>
      <c r="I81" s="3">
        <f t="shared" si="5"/>
        <v>1073.6432460242781</v>
      </c>
      <c r="J81" s="5">
        <f t="shared" si="7"/>
        <v>750.80606462943297</v>
      </c>
      <c r="K81" s="5">
        <f t="shared" si="8"/>
        <v>322.83718139484517</v>
      </c>
      <c r="L81" s="5">
        <f t="shared" si="9"/>
        <v>179870.61832966906</v>
      </c>
    </row>
    <row r="82" spans="7:12" x14ac:dyDescent="0.25">
      <c r="G82" s="7">
        <v>73</v>
      </c>
      <c r="H82" s="6">
        <f t="shared" si="6"/>
        <v>0.05</v>
      </c>
      <c r="I82" s="3">
        <f t="shared" si="5"/>
        <v>1073.6432460242781</v>
      </c>
      <c r="J82" s="5">
        <f t="shared" si="7"/>
        <v>749.46090970695434</v>
      </c>
      <c r="K82" s="5">
        <f t="shared" si="8"/>
        <v>324.1823363173238</v>
      </c>
      <c r="L82" s="5">
        <f t="shared" si="9"/>
        <v>179546.43599335174</v>
      </c>
    </row>
    <row r="83" spans="7:12" x14ac:dyDescent="0.25">
      <c r="G83" s="7">
        <v>74</v>
      </c>
      <c r="H83" s="6">
        <f t="shared" si="6"/>
        <v>0.05</v>
      </c>
      <c r="I83" s="3">
        <f t="shared" si="5"/>
        <v>1073.6432460242781</v>
      </c>
      <c r="J83" s="5">
        <f t="shared" si="7"/>
        <v>748.11014997229893</v>
      </c>
      <c r="K83" s="5">
        <f t="shared" si="8"/>
        <v>325.53309605197921</v>
      </c>
      <c r="L83" s="5">
        <f t="shared" si="9"/>
        <v>179220.90289729976</v>
      </c>
    </row>
    <row r="84" spans="7:12" x14ac:dyDescent="0.25">
      <c r="G84" s="7">
        <v>75</v>
      </c>
      <c r="H84" s="6">
        <f t="shared" si="6"/>
        <v>0.05</v>
      </c>
      <c r="I84" s="3">
        <f t="shared" si="5"/>
        <v>1073.6432460242781</v>
      </c>
      <c r="J84" s="5">
        <f t="shared" si="7"/>
        <v>746.7537620720824</v>
      </c>
      <c r="K84" s="5">
        <f t="shared" si="8"/>
        <v>326.88948395219575</v>
      </c>
      <c r="L84" s="5">
        <f t="shared" si="9"/>
        <v>178894.01341334757</v>
      </c>
    </row>
    <row r="85" spans="7:12" x14ac:dyDescent="0.25">
      <c r="G85" s="7">
        <v>76</v>
      </c>
      <c r="H85" s="6">
        <f t="shared" si="6"/>
        <v>0.05</v>
      </c>
      <c r="I85" s="3">
        <f t="shared" si="5"/>
        <v>1073.6432460242781</v>
      </c>
      <c r="J85" s="5">
        <f t="shared" si="7"/>
        <v>745.39172255561482</v>
      </c>
      <c r="K85" s="5">
        <f t="shared" si="8"/>
        <v>328.25152346866332</v>
      </c>
      <c r="L85" s="5">
        <f t="shared" si="9"/>
        <v>178565.76188987889</v>
      </c>
    </row>
    <row r="86" spans="7:12" x14ac:dyDescent="0.25">
      <c r="G86" s="7">
        <v>77</v>
      </c>
      <c r="H86" s="6">
        <f t="shared" si="6"/>
        <v>0.05</v>
      </c>
      <c r="I86" s="3">
        <f t="shared" si="5"/>
        <v>1073.6432460242781</v>
      </c>
      <c r="J86" s="5">
        <f t="shared" si="7"/>
        <v>744.0240078744954</v>
      </c>
      <c r="K86" s="5">
        <f t="shared" si="8"/>
        <v>329.61923814978275</v>
      </c>
      <c r="L86" s="5">
        <f t="shared" si="9"/>
        <v>178236.14265172911</v>
      </c>
    </row>
    <row r="87" spans="7:12" x14ac:dyDescent="0.25">
      <c r="G87" s="7">
        <v>78</v>
      </c>
      <c r="H87" s="6">
        <f t="shared" si="6"/>
        <v>0.05</v>
      </c>
      <c r="I87" s="3">
        <f t="shared" si="5"/>
        <v>1073.6432460242781</v>
      </c>
      <c r="J87" s="5">
        <f t="shared" si="7"/>
        <v>742.65059438220476</v>
      </c>
      <c r="K87" s="5">
        <f t="shared" si="8"/>
        <v>330.99265164207338</v>
      </c>
      <c r="L87" s="5">
        <f t="shared" si="9"/>
        <v>177905.15000008704</v>
      </c>
    </row>
    <row r="88" spans="7:12" x14ac:dyDescent="0.25">
      <c r="G88" s="7">
        <v>79</v>
      </c>
      <c r="H88" s="6">
        <f t="shared" si="6"/>
        <v>0.05</v>
      </c>
      <c r="I88" s="3">
        <f t="shared" si="5"/>
        <v>1073.6432460242781</v>
      </c>
      <c r="J88" s="5">
        <f t="shared" si="7"/>
        <v>741.27145833369605</v>
      </c>
      <c r="K88" s="5">
        <f t="shared" si="8"/>
        <v>332.3717876905821</v>
      </c>
      <c r="L88" s="5">
        <f t="shared" si="9"/>
        <v>177572.77821239646</v>
      </c>
    </row>
    <row r="89" spans="7:12" x14ac:dyDescent="0.25">
      <c r="G89" s="7">
        <v>80</v>
      </c>
      <c r="H89" s="6">
        <f t="shared" si="6"/>
        <v>0.05</v>
      </c>
      <c r="I89" s="3">
        <f t="shared" si="5"/>
        <v>1073.6432460242781</v>
      </c>
      <c r="J89" s="5">
        <f t="shared" si="7"/>
        <v>739.88657588498529</v>
      </c>
      <c r="K89" s="5">
        <f t="shared" si="8"/>
        <v>333.75667013929285</v>
      </c>
      <c r="L89" s="5">
        <f t="shared" si="9"/>
        <v>177239.02154225716</v>
      </c>
    </row>
    <row r="90" spans="7:12" x14ac:dyDescent="0.25">
      <c r="G90" s="7">
        <v>81</v>
      </c>
      <c r="H90" s="6">
        <f t="shared" si="6"/>
        <v>0.05</v>
      </c>
      <c r="I90" s="3">
        <f t="shared" si="5"/>
        <v>1073.6432460242781</v>
      </c>
      <c r="J90" s="5">
        <f t="shared" si="7"/>
        <v>738.49592309273828</v>
      </c>
      <c r="K90" s="5">
        <f t="shared" si="8"/>
        <v>335.14732293153986</v>
      </c>
      <c r="L90" s="5">
        <f t="shared" si="9"/>
        <v>176903.87421932563</v>
      </c>
    </row>
    <row r="91" spans="7:12" x14ac:dyDescent="0.25">
      <c r="G91" s="7">
        <v>82</v>
      </c>
      <c r="H91" s="6">
        <f t="shared" si="6"/>
        <v>0.05</v>
      </c>
      <c r="I91" s="3">
        <f t="shared" si="5"/>
        <v>1073.6432460242781</v>
      </c>
      <c r="J91" s="5">
        <f t="shared" si="7"/>
        <v>737.09947591385674</v>
      </c>
      <c r="K91" s="5">
        <f t="shared" si="8"/>
        <v>336.54377011042141</v>
      </c>
      <c r="L91" s="5">
        <f t="shared" si="9"/>
        <v>176567.33044921522</v>
      </c>
    </row>
    <row r="92" spans="7:12" x14ac:dyDescent="0.25">
      <c r="G92" s="7">
        <v>83</v>
      </c>
      <c r="H92" s="6">
        <f t="shared" si="6"/>
        <v>0.05</v>
      </c>
      <c r="I92" s="3">
        <f t="shared" si="5"/>
        <v>1073.6432460242781</v>
      </c>
      <c r="J92" s="5">
        <f t="shared" si="7"/>
        <v>735.69721020506347</v>
      </c>
      <c r="K92" s="5">
        <f t="shared" si="8"/>
        <v>337.94603581921467</v>
      </c>
      <c r="L92" s="5">
        <f t="shared" si="9"/>
        <v>176229.38441339601</v>
      </c>
    </row>
    <row r="93" spans="7:12" x14ac:dyDescent="0.25">
      <c r="G93" s="7">
        <v>84</v>
      </c>
      <c r="H93" s="6">
        <f t="shared" si="6"/>
        <v>0.05</v>
      </c>
      <c r="I93" s="3">
        <f t="shared" si="5"/>
        <v>1073.6432460242781</v>
      </c>
      <c r="J93" s="5">
        <f t="shared" si="7"/>
        <v>734.28910172248334</v>
      </c>
      <c r="K93" s="5">
        <f t="shared" si="8"/>
        <v>339.3541443017948</v>
      </c>
      <c r="L93" s="5">
        <f t="shared" si="9"/>
        <v>175890.03026909422</v>
      </c>
    </row>
    <row r="94" spans="7:12" x14ac:dyDescent="0.25">
      <c r="G94" s="7">
        <v>85</v>
      </c>
      <c r="H94" s="6">
        <f t="shared" si="6"/>
        <v>0.05</v>
      </c>
      <c r="I94" s="3">
        <f t="shared" si="5"/>
        <v>1073.6432460242781</v>
      </c>
      <c r="J94" s="5">
        <f t="shared" si="7"/>
        <v>732.875126121226</v>
      </c>
      <c r="K94" s="5">
        <f t="shared" si="8"/>
        <v>340.76811990305214</v>
      </c>
      <c r="L94" s="5">
        <f t="shared" si="9"/>
        <v>175549.26214919117</v>
      </c>
    </row>
    <row r="95" spans="7:12" x14ac:dyDescent="0.25">
      <c r="G95" s="7">
        <v>86</v>
      </c>
      <c r="H95" s="6">
        <f t="shared" si="6"/>
        <v>0.05</v>
      </c>
      <c r="I95" s="3">
        <f t="shared" si="5"/>
        <v>1073.6432460242781</v>
      </c>
      <c r="J95" s="5">
        <f t="shared" si="7"/>
        <v>731.45525895496314</v>
      </c>
      <c r="K95" s="5">
        <f t="shared" si="8"/>
        <v>342.187987069315</v>
      </c>
      <c r="L95" s="5">
        <f t="shared" si="9"/>
        <v>175207.07416212186</v>
      </c>
    </row>
    <row r="96" spans="7:12" x14ac:dyDescent="0.25">
      <c r="G96" s="7">
        <v>87</v>
      </c>
      <c r="H96" s="6">
        <f t="shared" si="6"/>
        <v>0.05</v>
      </c>
      <c r="I96" s="3">
        <f t="shared" si="5"/>
        <v>1073.6432460242781</v>
      </c>
      <c r="J96" s="5">
        <f t="shared" si="7"/>
        <v>730.0294756755078</v>
      </c>
      <c r="K96" s="5">
        <f t="shared" si="8"/>
        <v>343.61377034877034</v>
      </c>
      <c r="L96" s="5">
        <f t="shared" si="9"/>
        <v>174863.46039177309</v>
      </c>
    </row>
    <row r="97" spans="7:12" x14ac:dyDescent="0.25">
      <c r="G97" s="7">
        <v>88</v>
      </c>
      <c r="H97" s="6">
        <f t="shared" si="6"/>
        <v>0.05</v>
      </c>
      <c r="I97" s="3">
        <f t="shared" si="5"/>
        <v>1073.6432460242781</v>
      </c>
      <c r="J97" s="5">
        <f t="shared" si="7"/>
        <v>728.59775163238783</v>
      </c>
      <c r="K97" s="5">
        <f t="shared" si="8"/>
        <v>345.04549439189032</v>
      </c>
      <c r="L97" s="5">
        <f t="shared" si="9"/>
        <v>174518.41489738118</v>
      </c>
    </row>
    <row r="98" spans="7:12" x14ac:dyDescent="0.25">
      <c r="G98" s="7">
        <v>89</v>
      </c>
      <c r="H98" s="6">
        <f t="shared" si="6"/>
        <v>0.05</v>
      </c>
      <c r="I98" s="3">
        <f t="shared" si="5"/>
        <v>1073.6432460242781</v>
      </c>
      <c r="J98" s="5">
        <f t="shared" si="7"/>
        <v>727.16006207242162</v>
      </c>
      <c r="K98" s="5">
        <f t="shared" si="8"/>
        <v>346.48318395185652</v>
      </c>
      <c r="L98" s="5">
        <f t="shared" si="9"/>
        <v>174171.93171342934</v>
      </c>
    </row>
    <row r="99" spans="7:12" x14ac:dyDescent="0.25">
      <c r="G99" s="7">
        <v>90</v>
      </c>
      <c r="H99" s="6">
        <f t="shared" si="6"/>
        <v>0.05</v>
      </c>
      <c r="I99" s="3">
        <f t="shared" si="5"/>
        <v>1073.6432460242781</v>
      </c>
      <c r="J99" s="5">
        <f t="shared" si="7"/>
        <v>725.71638213928884</v>
      </c>
      <c r="K99" s="5">
        <f t="shared" si="8"/>
        <v>347.9268638849893</v>
      </c>
      <c r="L99" s="5">
        <f t="shared" si="9"/>
        <v>173824.00484954435</v>
      </c>
    </row>
    <row r="100" spans="7:12" x14ac:dyDescent="0.25">
      <c r="G100" s="7">
        <v>91</v>
      </c>
      <c r="H100" s="6">
        <f t="shared" si="6"/>
        <v>0.05</v>
      </c>
      <c r="I100" s="3">
        <f t="shared" si="5"/>
        <v>1073.6432460242781</v>
      </c>
      <c r="J100" s="5">
        <f t="shared" si="7"/>
        <v>724.26668687310155</v>
      </c>
      <c r="K100" s="5">
        <f t="shared" si="8"/>
        <v>349.37655915117659</v>
      </c>
      <c r="L100" s="5">
        <f t="shared" si="9"/>
        <v>173474.62829039316</v>
      </c>
    </row>
    <row r="101" spans="7:12" x14ac:dyDescent="0.25">
      <c r="G101" s="7">
        <v>92</v>
      </c>
      <c r="H101" s="6">
        <f t="shared" si="6"/>
        <v>0.05</v>
      </c>
      <c r="I101" s="3">
        <f t="shared" si="5"/>
        <v>1073.6432460242781</v>
      </c>
      <c r="J101" s="5">
        <f t="shared" si="7"/>
        <v>722.81095120997145</v>
      </c>
      <c r="K101" s="5">
        <f t="shared" si="8"/>
        <v>350.83229481430669</v>
      </c>
      <c r="L101" s="5">
        <f t="shared" si="9"/>
        <v>173123.79599557884</v>
      </c>
    </row>
    <row r="102" spans="7:12" x14ac:dyDescent="0.25">
      <c r="G102" s="7">
        <v>93</v>
      </c>
      <c r="H102" s="6">
        <f t="shared" si="6"/>
        <v>0.05</v>
      </c>
      <c r="I102" s="3">
        <f t="shared" si="5"/>
        <v>1073.6432460242781</v>
      </c>
      <c r="J102" s="5">
        <f t="shared" si="7"/>
        <v>721.34914998157853</v>
      </c>
      <c r="K102" s="5">
        <f t="shared" si="8"/>
        <v>352.29409604269961</v>
      </c>
      <c r="L102" s="5">
        <f t="shared" si="9"/>
        <v>172771.50189953615</v>
      </c>
    </row>
    <row r="103" spans="7:12" x14ac:dyDescent="0.25">
      <c r="G103" s="7">
        <v>94</v>
      </c>
      <c r="H103" s="6">
        <f t="shared" si="6"/>
        <v>0.05</v>
      </c>
      <c r="I103" s="3">
        <f t="shared" si="5"/>
        <v>1073.6432460242781</v>
      </c>
      <c r="J103" s="5">
        <f t="shared" si="7"/>
        <v>719.88125791473396</v>
      </c>
      <c r="K103" s="5">
        <f t="shared" si="8"/>
        <v>353.76198810954418</v>
      </c>
      <c r="L103" s="5">
        <f t="shared" si="9"/>
        <v>172417.73991142662</v>
      </c>
    </row>
    <row r="104" spans="7:12" x14ac:dyDescent="0.25">
      <c r="G104" s="7">
        <v>95</v>
      </c>
      <c r="H104" s="6">
        <f t="shared" si="6"/>
        <v>0.05</v>
      </c>
      <c r="I104" s="3">
        <f t="shared" si="5"/>
        <v>1073.6432460242781</v>
      </c>
      <c r="J104" s="5">
        <f t="shared" si="7"/>
        <v>718.40724963094419</v>
      </c>
      <c r="K104" s="5">
        <f t="shared" si="8"/>
        <v>355.23599639333395</v>
      </c>
      <c r="L104" s="5">
        <f t="shared" si="9"/>
        <v>172062.50391503327</v>
      </c>
    </row>
    <row r="105" spans="7:12" x14ac:dyDescent="0.25">
      <c r="G105" s="7">
        <v>96</v>
      </c>
      <c r="H105" s="6">
        <f t="shared" si="6"/>
        <v>0.05</v>
      </c>
      <c r="I105" s="3">
        <f t="shared" si="5"/>
        <v>1073.6432460242781</v>
      </c>
      <c r="J105" s="5">
        <f t="shared" si="7"/>
        <v>716.92709964597191</v>
      </c>
      <c r="K105" s="5">
        <f t="shared" si="8"/>
        <v>356.71614637830623</v>
      </c>
      <c r="L105" s="5">
        <f t="shared" si="9"/>
        <v>171705.78776865496</v>
      </c>
    </row>
    <row r="106" spans="7:12" x14ac:dyDescent="0.25">
      <c r="G106" s="7">
        <v>97</v>
      </c>
      <c r="H106" s="6">
        <f t="shared" si="6"/>
        <v>0.05</v>
      </c>
      <c r="I106" s="3">
        <f t="shared" si="5"/>
        <v>1073.6432460242781</v>
      </c>
      <c r="J106" s="5">
        <f t="shared" si="7"/>
        <v>715.44078236939561</v>
      </c>
      <c r="K106" s="5">
        <f t="shared" si="8"/>
        <v>358.20246365488254</v>
      </c>
      <c r="L106" s="5">
        <f t="shared" si="9"/>
        <v>171347.58530500007</v>
      </c>
    </row>
    <row r="107" spans="7:12" x14ac:dyDescent="0.25">
      <c r="G107" s="7">
        <v>98</v>
      </c>
      <c r="H107" s="6">
        <f t="shared" si="6"/>
        <v>0.05</v>
      </c>
      <c r="I107" s="3">
        <f t="shared" si="5"/>
        <v>1073.6432460242781</v>
      </c>
      <c r="J107" s="5">
        <f t="shared" si="7"/>
        <v>713.9482721041669</v>
      </c>
      <c r="K107" s="5">
        <f t="shared" si="8"/>
        <v>359.69497392011124</v>
      </c>
      <c r="L107" s="5">
        <f t="shared" si="9"/>
        <v>170987.89033107995</v>
      </c>
    </row>
    <row r="108" spans="7:12" x14ac:dyDescent="0.25">
      <c r="G108" s="7">
        <v>99</v>
      </c>
      <c r="H108" s="6">
        <f t="shared" si="6"/>
        <v>0.05</v>
      </c>
      <c r="I108" s="3">
        <f t="shared" si="5"/>
        <v>1073.6432460242781</v>
      </c>
      <c r="J108" s="5">
        <f t="shared" si="7"/>
        <v>712.44954304616647</v>
      </c>
      <c r="K108" s="5">
        <f t="shared" si="8"/>
        <v>361.19370297811167</v>
      </c>
      <c r="L108" s="5">
        <f t="shared" si="9"/>
        <v>170626.69662810184</v>
      </c>
    </row>
    <row r="109" spans="7:12" x14ac:dyDescent="0.25">
      <c r="G109" s="7">
        <v>100</v>
      </c>
      <c r="H109" s="6">
        <f t="shared" si="6"/>
        <v>0.05</v>
      </c>
      <c r="I109" s="3">
        <f t="shared" si="5"/>
        <v>1073.6432460242781</v>
      </c>
      <c r="J109" s="5">
        <f t="shared" si="7"/>
        <v>710.94456928375769</v>
      </c>
      <c r="K109" s="5">
        <f t="shared" si="8"/>
        <v>362.69867674052045</v>
      </c>
      <c r="L109" s="5">
        <f t="shared" si="9"/>
        <v>170263.99795136132</v>
      </c>
    </row>
    <row r="110" spans="7:12" x14ac:dyDescent="0.25">
      <c r="G110" s="7">
        <v>101</v>
      </c>
      <c r="H110" s="6">
        <f t="shared" si="6"/>
        <v>0.05</v>
      </c>
      <c r="I110" s="3">
        <f t="shared" si="5"/>
        <v>1073.6432460242781</v>
      </c>
      <c r="J110" s="5">
        <f t="shared" si="7"/>
        <v>709.43332479733897</v>
      </c>
      <c r="K110" s="5">
        <f t="shared" si="8"/>
        <v>364.20992122693917</v>
      </c>
      <c r="L110" s="5">
        <f t="shared" si="9"/>
        <v>169899.78803013437</v>
      </c>
    </row>
    <row r="111" spans="7:12" x14ac:dyDescent="0.25">
      <c r="G111" s="7">
        <v>102</v>
      </c>
      <c r="H111" s="6">
        <f t="shared" si="6"/>
        <v>0.05</v>
      </c>
      <c r="I111" s="3">
        <f t="shared" si="5"/>
        <v>1073.6432460242781</v>
      </c>
      <c r="J111" s="5">
        <f t="shared" si="7"/>
        <v>707.9157834588932</v>
      </c>
      <c r="K111" s="5">
        <f t="shared" si="8"/>
        <v>365.72746256538494</v>
      </c>
      <c r="L111" s="5">
        <f t="shared" si="9"/>
        <v>169534.06056756899</v>
      </c>
    </row>
    <row r="112" spans="7:12" x14ac:dyDescent="0.25">
      <c r="G112" s="7">
        <v>103</v>
      </c>
      <c r="H112" s="6">
        <f t="shared" si="6"/>
        <v>0.05</v>
      </c>
      <c r="I112" s="3">
        <f t="shared" si="5"/>
        <v>1073.6432460242781</v>
      </c>
      <c r="J112" s="5">
        <f t="shared" si="7"/>
        <v>706.39191903153744</v>
      </c>
      <c r="K112" s="5">
        <f t="shared" si="8"/>
        <v>367.2513269927407</v>
      </c>
      <c r="L112" s="5">
        <f t="shared" si="9"/>
        <v>169166.80924057626</v>
      </c>
    </row>
    <row r="113" spans="7:12" x14ac:dyDescent="0.25">
      <c r="G113" s="7">
        <v>104</v>
      </c>
      <c r="H113" s="6">
        <f t="shared" si="6"/>
        <v>0.05</v>
      </c>
      <c r="I113" s="3">
        <f t="shared" si="5"/>
        <v>1073.6432460242781</v>
      </c>
      <c r="J113" s="5">
        <f t="shared" si="7"/>
        <v>704.8617051690677</v>
      </c>
      <c r="K113" s="5">
        <f t="shared" si="8"/>
        <v>368.78154085521044</v>
      </c>
      <c r="L113" s="5">
        <f t="shared" si="9"/>
        <v>168798.02769972105</v>
      </c>
    </row>
    <row r="114" spans="7:12" x14ac:dyDescent="0.25">
      <c r="G114" s="7">
        <v>105</v>
      </c>
      <c r="H114" s="6">
        <f t="shared" si="6"/>
        <v>0.05</v>
      </c>
      <c r="I114" s="3">
        <f t="shared" si="5"/>
        <v>1073.6432460242781</v>
      </c>
      <c r="J114" s="5">
        <f t="shared" si="7"/>
        <v>703.32511541550446</v>
      </c>
      <c r="K114" s="5">
        <f t="shared" si="8"/>
        <v>370.31813060877369</v>
      </c>
      <c r="L114" s="5">
        <f t="shared" si="9"/>
        <v>168427.70956911228</v>
      </c>
    </row>
    <row r="115" spans="7:12" x14ac:dyDescent="0.25">
      <c r="G115" s="7">
        <v>106</v>
      </c>
      <c r="H115" s="6">
        <f t="shared" si="6"/>
        <v>0.05</v>
      </c>
      <c r="I115" s="3">
        <f t="shared" si="5"/>
        <v>1073.6432460242781</v>
      </c>
      <c r="J115" s="5">
        <f t="shared" si="7"/>
        <v>701.78212320463456</v>
      </c>
      <c r="K115" s="5">
        <f t="shared" si="8"/>
        <v>371.86112281964358</v>
      </c>
      <c r="L115" s="5">
        <f t="shared" si="9"/>
        <v>168055.84844629263</v>
      </c>
    </row>
    <row r="116" spans="7:12" x14ac:dyDescent="0.25">
      <c r="G116" s="7">
        <v>107</v>
      </c>
      <c r="H116" s="6">
        <f t="shared" si="6"/>
        <v>0.05</v>
      </c>
      <c r="I116" s="3">
        <f t="shared" si="5"/>
        <v>1073.6432460242781</v>
      </c>
      <c r="J116" s="5">
        <f t="shared" si="7"/>
        <v>700.23270185955255</v>
      </c>
      <c r="K116" s="5">
        <f t="shared" si="8"/>
        <v>373.41054416472559</v>
      </c>
      <c r="L116" s="5">
        <f t="shared" si="9"/>
        <v>167682.43790212792</v>
      </c>
    </row>
    <row r="117" spans="7:12" x14ac:dyDescent="0.25">
      <c r="G117" s="7">
        <v>108</v>
      </c>
      <c r="H117" s="6">
        <f t="shared" si="6"/>
        <v>0.05</v>
      </c>
      <c r="I117" s="3">
        <f t="shared" si="5"/>
        <v>1073.6432460242781</v>
      </c>
      <c r="J117" s="5">
        <f t="shared" si="7"/>
        <v>698.67682459219975</v>
      </c>
      <c r="K117" s="5">
        <f t="shared" si="8"/>
        <v>374.96642143207839</v>
      </c>
      <c r="L117" s="5">
        <f t="shared" si="9"/>
        <v>167307.47148069585</v>
      </c>
    </row>
    <row r="118" spans="7:12" x14ac:dyDescent="0.25">
      <c r="G118" s="7">
        <v>109</v>
      </c>
      <c r="H118" s="6">
        <f t="shared" si="6"/>
        <v>0.05</v>
      </c>
      <c r="I118" s="3">
        <f t="shared" si="5"/>
        <v>1073.6432460242781</v>
      </c>
      <c r="J118" s="5">
        <f t="shared" si="7"/>
        <v>697.11446450289941</v>
      </c>
      <c r="K118" s="5">
        <f t="shared" si="8"/>
        <v>376.52878152137873</v>
      </c>
      <c r="L118" s="5">
        <f t="shared" si="9"/>
        <v>166930.94269917448</v>
      </c>
    </row>
    <row r="119" spans="7:12" x14ac:dyDescent="0.25">
      <c r="G119" s="7">
        <v>110</v>
      </c>
      <c r="H119" s="6">
        <f t="shared" si="6"/>
        <v>0.05</v>
      </c>
      <c r="I119" s="3">
        <f t="shared" si="5"/>
        <v>1073.6432460242781</v>
      </c>
      <c r="J119" s="5">
        <f t="shared" si="7"/>
        <v>695.54559457989365</v>
      </c>
      <c r="K119" s="5">
        <f t="shared" si="8"/>
        <v>378.0976514443845</v>
      </c>
      <c r="L119" s="5">
        <f t="shared" si="9"/>
        <v>166552.84504773011</v>
      </c>
    </row>
    <row r="120" spans="7:12" x14ac:dyDescent="0.25">
      <c r="G120" s="7">
        <v>111</v>
      </c>
      <c r="H120" s="6">
        <f t="shared" si="6"/>
        <v>0.05</v>
      </c>
      <c r="I120" s="3">
        <f t="shared" si="5"/>
        <v>1073.6432460242781</v>
      </c>
      <c r="J120" s="5">
        <f t="shared" si="7"/>
        <v>693.97018769887552</v>
      </c>
      <c r="K120" s="5">
        <f t="shared" si="8"/>
        <v>379.67305832540262</v>
      </c>
      <c r="L120" s="5">
        <f t="shared" si="9"/>
        <v>166173.17198940471</v>
      </c>
    </row>
    <row r="121" spans="7:12" x14ac:dyDescent="0.25">
      <c r="G121" s="7">
        <v>112</v>
      </c>
      <c r="H121" s="6">
        <f t="shared" si="6"/>
        <v>0.05</v>
      </c>
      <c r="I121" s="3">
        <f t="shared" si="5"/>
        <v>1073.6432460242781</v>
      </c>
      <c r="J121" s="5">
        <f t="shared" si="7"/>
        <v>692.38821662251974</v>
      </c>
      <c r="K121" s="5">
        <f t="shared" si="8"/>
        <v>381.25502940175841</v>
      </c>
      <c r="L121" s="5">
        <f t="shared" si="9"/>
        <v>165791.91696000294</v>
      </c>
    </row>
    <row r="122" spans="7:12" x14ac:dyDescent="0.25">
      <c r="G122" s="7">
        <v>113</v>
      </c>
      <c r="H122" s="6">
        <f t="shared" si="6"/>
        <v>0.05</v>
      </c>
      <c r="I122" s="3">
        <f t="shared" si="5"/>
        <v>1073.6432460242781</v>
      </c>
      <c r="J122" s="5">
        <f t="shared" si="7"/>
        <v>690.79965400001231</v>
      </c>
      <c r="K122" s="5">
        <f t="shared" si="8"/>
        <v>382.84359202426583</v>
      </c>
      <c r="L122" s="5">
        <f t="shared" si="9"/>
        <v>165409.07336797868</v>
      </c>
    </row>
    <row r="123" spans="7:12" x14ac:dyDescent="0.25">
      <c r="G123" s="7">
        <v>114</v>
      </c>
      <c r="H123" s="6">
        <f t="shared" si="6"/>
        <v>0.05</v>
      </c>
      <c r="I123" s="3">
        <f t="shared" si="5"/>
        <v>1073.6432460242781</v>
      </c>
      <c r="J123" s="5">
        <f t="shared" si="7"/>
        <v>689.20447236657776</v>
      </c>
      <c r="K123" s="5">
        <f t="shared" si="8"/>
        <v>384.43877365770038</v>
      </c>
      <c r="L123" s="5">
        <f t="shared" si="9"/>
        <v>165024.63459432099</v>
      </c>
    </row>
    <row r="124" spans="7:12" x14ac:dyDescent="0.25">
      <c r="G124" s="7">
        <v>115</v>
      </c>
      <c r="H124" s="6">
        <f t="shared" si="6"/>
        <v>0.05</v>
      </c>
      <c r="I124" s="3">
        <f t="shared" si="5"/>
        <v>1073.6432460242781</v>
      </c>
      <c r="J124" s="5">
        <f t="shared" si="7"/>
        <v>687.60264414300411</v>
      </c>
      <c r="K124" s="5">
        <f t="shared" si="8"/>
        <v>386.04060188127403</v>
      </c>
      <c r="L124" s="5">
        <f t="shared" si="9"/>
        <v>164638.59399243971</v>
      </c>
    </row>
    <row r="125" spans="7:12" x14ac:dyDescent="0.25">
      <c r="G125" s="7">
        <v>116</v>
      </c>
      <c r="H125" s="6">
        <f t="shared" si="6"/>
        <v>0.05</v>
      </c>
      <c r="I125" s="3">
        <f t="shared" si="5"/>
        <v>1073.6432460242781</v>
      </c>
      <c r="J125" s="5">
        <f t="shared" si="7"/>
        <v>685.99414163516542</v>
      </c>
      <c r="K125" s="5">
        <f t="shared" si="8"/>
        <v>387.64910438911272</v>
      </c>
      <c r="L125" s="5">
        <f t="shared" si="9"/>
        <v>164250.94488805061</v>
      </c>
    </row>
    <row r="126" spans="7:12" x14ac:dyDescent="0.25">
      <c r="G126" s="7">
        <v>117</v>
      </c>
      <c r="H126" s="6">
        <f t="shared" si="6"/>
        <v>0.05</v>
      </c>
      <c r="I126" s="3">
        <f t="shared" si="5"/>
        <v>1073.6432460242781</v>
      </c>
      <c r="J126" s="5">
        <f t="shared" si="7"/>
        <v>684.37893703354428</v>
      </c>
      <c r="K126" s="5">
        <f t="shared" si="8"/>
        <v>389.26430899073387</v>
      </c>
      <c r="L126" s="5">
        <f t="shared" si="9"/>
        <v>163861.68057905987</v>
      </c>
    </row>
    <row r="127" spans="7:12" x14ac:dyDescent="0.25">
      <c r="G127" s="7">
        <v>118</v>
      </c>
      <c r="H127" s="6">
        <f t="shared" si="6"/>
        <v>0.05</v>
      </c>
      <c r="I127" s="3">
        <f t="shared" si="5"/>
        <v>1073.6432460242781</v>
      </c>
      <c r="J127" s="5">
        <f t="shared" si="7"/>
        <v>682.75700241274944</v>
      </c>
      <c r="K127" s="5">
        <f t="shared" si="8"/>
        <v>390.8862436115287</v>
      </c>
      <c r="L127" s="5">
        <f t="shared" si="9"/>
        <v>163470.79433544836</v>
      </c>
    </row>
    <row r="128" spans="7:12" x14ac:dyDescent="0.25">
      <c r="G128" s="7">
        <v>119</v>
      </c>
      <c r="H128" s="6">
        <f t="shared" si="6"/>
        <v>0.05</v>
      </c>
      <c r="I128" s="3">
        <f t="shared" si="5"/>
        <v>1073.6432460242781</v>
      </c>
      <c r="J128" s="5">
        <f t="shared" si="7"/>
        <v>681.12830973103485</v>
      </c>
      <c r="K128" s="5">
        <f t="shared" si="8"/>
        <v>392.5149362932433</v>
      </c>
      <c r="L128" s="5">
        <f t="shared" si="9"/>
        <v>163078.27939915512</v>
      </c>
    </row>
    <row r="129" spans="7:12" x14ac:dyDescent="0.25">
      <c r="G129" s="7">
        <v>120</v>
      </c>
      <c r="H129" s="6">
        <f t="shared" si="6"/>
        <v>0.05</v>
      </c>
      <c r="I129" s="3">
        <f t="shared" si="5"/>
        <v>1073.6432460242781</v>
      </c>
      <c r="J129" s="5">
        <f t="shared" si="7"/>
        <v>679.49283082981299</v>
      </c>
      <c r="K129" s="5">
        <f t="shared" si="8"/>
        <v>394.15041519446515</v>
      </c>
      <c r="L129" s="5">
        <f t="shared" si="9"/>
        <v>162684.12898396066</v>
      </c>
    </row>
    <row r="130" spans="7:12" x14ac:dyDescent="0.25">
      <c r="G130" s="7">
        <v>121</v>
      </c>
      <c r="H130" s="6">
        <f t="shared" si="6"/>
        <v>0.05</v>
      </c>
      <c r="I130" s="3">
        <f t="shared" si="5"/>
        <v>1073.6432460242781</v>
      </c>
      <c r="J130" s="5">
        <f t="shared" si="7"/>
        <v>677.85053743316951</v>
      </c>
      <c r="K130" s="5">
        <f t="shared" si="8"/>
        <v>395.79270859110864</v>
      </c>
      <c r="L130" s="5">
        <f t="shared" si="9"/>
        <v>162288.33627536954</v>
      </c>
    </row>
    <row r="131" spans="7:12" x14ac:dyDescent="0.25">
      <c r="G131" s="7">
        <v>122</v>
      </c>
      <c r="H131" s="6">
        <f t="shared" si="6"/>
        <v>0.05</v>
      </c>
      <c r="I131" s="3">
        <f t="shared" si="5"/>
        <v>1073.6432460242781</v>
      </c>
      <c r="J131" s="5">
        <f t="shared" si="7"/>
        <v>676.20140114737308</v>
      </c>
      <c r="K131" s="5">
        <f t="shared" si="8"/>
        <v>397.44184487690507</v>
      </c>
      <c r="L131" s="5">
        <f t="shared" si="9"/>
        <v>161890.89443049263</v>
      </c>
    </row>
    <row r="132" spans="7:12" x14ac:dyDescent="0.25">
      <c r="G132" s="7">
        <v>123</v>
      </c>
      <c r="H132" s="6">
        <f t="shared" si="6"/>
        <v>0.05</v>
      </c>
      <c r="I132" s="3">
        <f t="shared" si="5"/>
        <v>1073.6432460242781</v>
      </c>
      <c r="J132" s="5">
        <f t="shared" si="7"/>
        <v>674.54539346038598</v>
      </c>
      <c r="K132" s="5">
        <f t="shared" si="8"/>
        <v>399.09785256389216</v>
      </c>
      <c r="L132" s="5">
        <f t="shared" si="9"/>
        <v>161491.79657792873</v>
      </c>
    </row>
    <row r="133" spans="7:12" x14ac:dyDescent="0.25">
      <c r="G133" s="7">
        <v>124</v>
      </c>
      <c r="H133" s="6">
        <f t="shared" si="6"/>
        <v>0.05</v>
      </c>
      <c r="I133" s="3">
        <f t="shared" si="5"/>
        <v>1073.6432460242781</v>
      </c>
      <c r="J133" s="5">
        <f t="shared" si="7"/>
        <v>672.88248574136981</v>
      </c>
      <c r="K133" s="5">
        <f t="shared" si="8"/>
        <v>400.76076028290834</v>
      </c>
      <c r="L133" s="5">
        <f t="shared" si="9"/>
        <v>161091.03581764584</v>
      </c>
    </row>
    <row r="134" spans="7:12" x14ac:dyDescent="0.25">
      <c r="G134" s="7">
        <v>125</v>
      </c>
      <c r="H134" s="6">
        <f t="shared" si="6"/>
        <v>0.05</v>
      </c>
      <c r="I134" s="3">
        <f t="shared" si="5"/>
        <v>1073.6432460242781</v>
      </c>
      <c r="J134" s="5">
        <f t="shared" si="7"/>
        <v>671.21264924019101</v>
      </c>
      <c r="K134" s="5">
        <f t="shared" si="8"/>
        <v>402.43059678408713</v>
      </c>
      <c r="L134" s="5">
        <f t="shared" si="9"/>
        <v>160688.60522086176</v>
      </c>
    </row>
    <row r="135" spans="7:12" x14ac:dyDescent="0.25">
      <c r="G135" s="7">
        <v>126</v>
      </c>
      <c r="H135" s="6">
        <f t="shared" si="6"/>
        <v>0.05</v>
      </c>
      <c r="I135" s="3">
        <f t="shared" si="5"/>
        <v>1073.6432460242781</v>
      </c>
      <c r="J135" s="5">
        <f t="shared" si="7"/>
        <v>669.53585508692402</v>
      </c>
      <c r="K135" s="5">
        <f t="shared" si="8"/>
        <v>404.10739093735413</v>
      </c>
      <c r="L135" s="5">
        <f t="shared" si="9"/>
        <v>160284.4978299244</v>
      </c>
    </row>
    <row r="136" spans="7:12" x14ac:dyDescent="0.25">
      <c r="G136" s="7">
        <v>127</v>
      </c>
      <c r="H136" s="6">
        <f t="shared" si="6"/>
        <v>0.05</v>
      </c>
      <c r="I136" s="3">
        <f t="shared" si="5"/>
        <v>1073.6432460242781</v>
      </c>
      <c r="J136" s="5">
        <f t="shared" si="7"/>
        <v>667.85207429135164</v>
      </c>
      <c r="K136" s="5">
        <f t="shared" si="8"/>
        <v>405.7911717329265</v>
      </c>
      <c r="L136" s="5">
        <f t="shared" si="9"/>
        <v>159878.70665819146</v>
      </c>
    </row>
    <row r="137" spans="7:12" x14ac:dyDescent="0.25">
      <c r="G137" s="7">
        <v>128</v>
      </c>
      <c r="H137" s="6">
        <f t="shared" si="6"/>
        <v>0.05</v>
      </c>
      <c r="I137" s="3">
        <f t="shared" si="5"/>
        <v>1073.6432460242781</v>
      </c>
      <c r="J137" s="5">
        <f t="shared" si="7"/>
        <v>666.16127774246445</v>
      </c>
      <c r="K137" s="5">
        <f t="shared" si="8"/>
        <v>407.48196828181369</v>
      </c>
      <c r="L137" s="5">
        <f t="shared" si="9"/>
        <v>159471.22468990964</v>
      </c>
    </row>
    <row r="138" spans="7:12" x14ac:dyDescent="0.25">
      <c r="G138" s="7">
        <v>129</v>
      </c>
      <c r="H138" s="6">
        <f t="shared" si="6"/>
        <v>0.05</v>
      </c>
      <c r="I138" s="3">
        <f t="shared" ref="I138:I201" si="10">$E$14</f>
        <v>1073.6432460242781</v>
      </c>
      <c r="J138" s="5">
        <f t="shared" si="7"/>
        <v>664.46343620795687</v>
      </c>
      <c r="K138" s="5">
        <f t="shared" si="8"/>
        <v>409.17980981632127</v>
      </c>
      <c r="L138" s="5">
        <f t="shared" si="9"/>
        <v>159062.04488009331</v>
      </c>
    </row>
    <row r="139" spans="7:12" x14ac:dyDescent="0.25">
      <c r="G139" s="7">
        <v>130</v>
      </c>
      <c r="H139" s="6">
        <f t="shared" ref="H139:H202" si="11">$E$11</f>
        <v>0.05</v>
      </c>
      <c r="I139" s="3">
        <f t="shared" si="10"/>
        <v>1073.6432460242781</v>
      </c>
      <c r="J139" s="5">
        <f t="shared" ref="J139:J202" si="12">L138*H139/12</f>
        <v>662.75852033372212</v>
      </c>
      <c r="K139" s="5">
        <f t="shared" ref="K139:K202" si="13">I139-J139</f>
        <v>410.88472569055602</v>
      </c>
      <c r="L139" s="5">
        <f t="shared" ref="L139:L202" si="14">L138-K139</f>
        <v>158651.16015440275</v>
      </c>
    </row>
    <row r="140" spans="7:12" x14ac:dyDescent="0.25">
      <c r="G140" s="7">
        <v>131</v>
      </c>
      <c r="H140" s="6">
        <f t="shared" si="11"/>
        <v>0.05</v>
      </c>
      <c r="I140" s="3">
        <f t="shared" si="10"/>
        <v>1073.6432460242781</v>
      </c>
      <c r="J140" s="5">
        <f t="shared" si="12"/>
        <v>661.04650064334476</v>
      </c>
      <c r="K140" s="5">
        <f t="shared" si="13"/>
        <v>412.59674538093338</v>
      </c>
      <c r="L140" s="5">
        <f t="shared" si="14"/>
        <v>158238.56340902182</v>
      </c>
    </row>
    <row r="141" spans="7:12" x14ac:dyDescent="0.25">
      <c r="G141" s="7">
        <v>132</v>
      </c>
      <c r="H141" s="6">
        <f t="shared" si="11"/>
        <v>0.05</v>
      </c>
      <c r="I141" s="3">
        <f t="shared" si="10"/>
        <v>1073.6432460242781</v>
      </c>
      <c r="J141" s="5">
        <f t="shared" si="12"/>
        <v>659.32734753759098</v>
      </c>
      <c r="K141" s="5">
        <f t="shared" si="13"/>
        <v>414.31589848668716</v>
      </c>
      <c r="L141" s="5">
        <f t="shared" si="14"/>
        <v>157824.24751053515</v>
      </c>
    </row>
    <row r="142" spans="7:12" x14ac:dyDescent="0.25">
      <c r="G142" s="7">
        <v>133</v>
      </c>
      <c r="H142" s="6">
        <f t="shared" si="11"/>
        <v>0.05</v>
      </c>
      <c r="I142" s="3">
        <f t="shared" si="10"/>
        <v>1073.6432460242781</v>
      </c>
      <c r="J142" s="5">
        <f t="shared" si="12"/>
        <v>657.60103129389643</v>
      </c>
      <c r="K142" s="5">
        <f t="shared" si="13"/>
        <v>416.04221473038172</v>
      </c>
      <c r="L142" s="5">
        <f t="shared" si="14"/>
        <v>157408.20529580477</v>
      </c>
    </row>
    <row r="143" spans="7:12" x14ac:dyDescent="0.25">
      <c r="G143" s="7">
        <v>134</v>
      </c>
      <c r="H143" s="6">
        <f t="shared" si="11"/>
        <v>0.05</v>
      </c>
      <c r="I143" s="3">
        <f t="shared" si="10"/>
        <v>1073.6432460242781</v>
      </c>
      <c r="J143" s="5">
        <f t="shared" si="12"/>
        <v>655.86752206585322</v>
      </c>
      <c r="K143" s="5">
        <f t="shared" si="13"/>
        <v>417.77572395842492</v>
      </c>
      <c r="L143" s="5">
        <f t="shared" si="14"/>
        <v>156990.42957184635</v>
      </c>
    </row>
    <row r="144" spans="7:12" x14ac:dyDescent="0.25">
      <c r="G144" s="7">
        <v>135</v>
      </c>
      <c r="H144" s="6">
        <f t="shared" si="11"/>
        <v>0.05</v>
      </c>
      <c r="I144" s="3">
        <f t="shared" si="10"/>
        <v>1073.6432460242781</v>
      </c>
      <c r="J144" s="5">
        <f t="shared" si="12"/>
        <v>654.12678988269317</v>
      </c>
      <c r="K144" s="5">
        <f t="shared" si="13"/>
        <v>419.51645614158497</v>
      </c>
      <c r="L144" s="5">
        <f t="shared" si="14"/>
        <v>156570.91311570478</v>
      </c>
    </row>
    <row r="145" spans="7:12" x14ac:dyDescent="0.25">
      <c r="G145" s="7">
        <v>136</v>
      </c>
      <c r="H145" s="6">
        <f t="shared" si="11"/>
        <v>0.05</v>
      </c>
      <c r="I145" s="3">
        <f t="shared" si="10"/>
        <v>1073.6432460242781</v>
      </c>
      <c r="J145" s="5">
        <f t="shared" si="12"/>
        <v>652.37880464876991</v>
      </c>
      <c r="K145" s="5">
        <f t="shared" si="13"/>
        <v>421.26444137550823</v>
      </c>
      <c r="L145" s="5">
        <f t="shared" si="14"/>
        <v>156149.64867432928</v>
      </c>
    </row>
    <row r="146" spans="7:12" x14ac:dyDescent="0.25">
      <c r="G146" s="7">
        <v>137</v>
      </c>
      <c r="H146" s="6">
        <f t="shared" si="11"/>
        <v>0.05</v>
      </c>
      <c r="I146" s="3">
        <f t="shared" si="10"/>
        <v>1073.6432460242781</v>
      </c>
      <c r="J146" s="5">
        <f t="shared" si="12"/>
        <v>650.62353614303868</v>
      </c>
      <c r="K146" s="5">
        <f t="shared" si="13"/>
        <v>423.01970988123946</v>
      </c>
      <c r="L146" s="5">
        <f t="shared" si="14"/>
        <v>155726.62896444803</v>
      </c>
    </row>
    <row r="147" spans="7:12" x14ac:dyDescent="0.25">
      <c r="G147" s="7">
        <v>138</v>
      </c>
      <c r="H147" s="6">
        <f t="shared" si="11"/>
        <v>0.05</v>
      </c>
      <c r="I147" s="3">
        <f t="shared" si="10"/>
        <v>1073.6432460242781</v>
      </c>
      <c r="J147" s="5">
        <f t="shared" si="12"/>
        <v>648.86095401853345</v>
      </c>
      <c r="K147" s="5">
        <f t="shared" si="13"/>
        <v>424.78229200574469</v>
      </c>
      <c r="L147" s="5">
        <f t="shared" si="14"/>
        <v>155301.84667244228</v>
      </c>
    </row>
    <row r="148" spans="7:12" x14ac:dyDescent="0.25">
      <c r="G148" s="7">
        <v>139</v>
      </c>
      <c r="H148" s="6">
        <f t="shared" si="11"/>
        <v>0.05</v>
      </c>
      <c r="I148" s="3">
        <f t="shared" si="10"/>
        <v>1073.6432460242781</v>
      </c>
      <c r="J148" s="5">
        <f t="shared" si="12"/>
        <v>647.09102780184287</v>
      </c>
      <c r="K148" s="5">
        <f t="shared" si="13"/>
        <v>426.55221822243527</v>
      </c>
      <c r="L148" s="5">
        <f t="shared" si="14"/>
        <v>154875.29445421984</v>
      </c>
    </row>
    <row r="149" spans="7:12" x14ac:dyDescent="0.25">
      <c r="G149" s="7">
        <v>140</v>
      </c>
      <c r="H149" s="6">
        <f t="shared" si="11"/>
        <v>0.05</v>
      </c>
      <c r="I149" s="3">
        <f t="shared" si="10"/>
        <v>1073.6432460242781</v>
      </c>
      <c r="J149" s="5">
        <f t="shared" si="12"/>
        <v>645.31372689258262</v>
      </c>
      <c r="K149" s="5">
        <f t="shared" si="13"/>
        <v>428.32951913169552</v>
      </c>
      <c r="L149" s="5">
        <f t="shared" si="14"/>
        <v>154446.96493508815</v>
      </c>
    </row>
    <row r="150" spans="7:12" x14ac:dyDescent="0.25">
      <c r="G150" s="7">
        <v>141</v>
      </c>
      <c r="H150" s="6">
        <f t="shared" si="11"/>
        <v>0.05</v>
      </c>
      <c r="I150" s="3">
        <f t="shared" si="10"/>
        <v>1073.6432460242781</v>
      </c>
      <c r="J150" s="5">
        <f t="shared" si="12"/>
        <v>643.52902056286734</v>
      </c>
      <c r="K150" s="5">
        <f t="shared" si="13"/>
        <v>430.1142254614108</v>
      </c>
      <c r="L150" s="5">
        <f t="shared" si="14"/>
        <v>154016.85070962674</v>
      </c>
    </row>
    <row r="151" spans="7:12" x14ac:dyDescent="0.25">
      <c r="G151" s="7">
        <v>142</v>
      </c>
      <c r="H151" s="6">
        <f t="shared" si="11"/>
        <v>0.05</v>
      </c>
      <c r="I151" s="3">
        <f t="shared" si="10"/>
        <v>1073.6432460242781</v>
      </c>
      <c r="J151" s="5">
        <f t="shared" si="12"/>
        <v>641.73687795677813</v>
      </c>
      <c r="K151" s="5">
        <f t="shared" si="13"/>
        <v>431.90636806750001</v>
      </c>
      <c r="L151" s="5">
        <f t="shared" si="14"/>
        <v>153584.94434155925</v>
      </c>
    </row>
    <row r="152" spans="7:12" x14ac:dyDescent="0.25">
      <c r="G152" s="7">
        <v>143</v>
      </c>
      <c r="H152" s="6">
        <f t="shared" si="11"/>
        <v>0.05</v>
      </c>
      <c r="I152" s="3">
        <f t="shared" si="10"/>
        <v>1073.6432460242781</v>
      </c>
      <c r="J152" s="5">
        <f t="shared" si="12"/>
        <v>639.93726808983024</v>
      </c>
      <c r="K152" s="5">
        <f t="shared" si="13"/>
        <v>433.7059779344479</v>
      </c>
      <c r="L152" s="5">
        <f t="shared" si="14"/>
        <v>153151.23836362481</v>
      </c>
    </row>
    <row r="153" spans="7:12" x14ac:dyDescent="0.25">
      <c r="G153" s="7">
        <v>144</v>
      </c>
      <c r="H153" s="6">
        <f t="shared" si="11"/>
        <v>0.05</v>
      </c>
      <c r="I153" s="3">
        <f t="shared" si="10"/>
        <v>1073.6432460242781</v>
      </c>
      <c r="J153" s="5">
        <f t="shared" si="12"/>
        <v>638.13015984843673</v>
      </c>
      <c r="K153" s="5">
        <f t="shared" si="13"/>
        <v>435.51308617584141</v>
      </c>
      <c r="L153" s="5">
        <f t="shared" si="14"/>
        <v>152715.72527744898</v>
      </c>
    </row>
    <row r="154" spans="7:12" x14ac:dyDescent="0.25">
      <c r="G154" s="7">
        <v>145</v>
      </c>
      <c r="H154" s="6">
        <f t="shared" si="11"/>
        <v>0.05</v>
      </c>
      <c r="I154" s="3">
        <f t="shared" si="10"/>
        <v>1073.6432460242781</v>
      </c>
      <c r="J154" s="5">
        <f t="shared" si="12"/>
        <v>636.31552198937072</v>
      </c>
      <c r="K154" s="5">
        <f t="shared" si="13"/>
        <v>437.32772403490742</v>
      </c>
      <c r="L154" s="5">
        <f t="shared" si="14"/>
        <v>152278.39755341408</v>
      </c>
    </row>
    <row r="155" spans="7:12" x14ac:dyDescent="0.25">
      <c r="G155" s="7">
        <v>146</v>
      </c>
      <c r="H155" s="6">
        <f t="shared" si="11"/>
        <v>0.05</v>
      </c>
      <c r="I155" s="3">
        <f t="shared" si="10"/>
        <v>1073.6432460242781</v>
      </c>
      <c r="J155" s="5">
        <f t="shared" si="12"/>
        <v>634.49332313922537</v>
      </c>
      <c r="K155" s="5">
        <f t="shared" si="13"/>
        <v>439.14992288505277</v>
      </c>
      <c r="L155" s="5">
        <f t="shared" si="14"/>
        <v>151839.24763052902</v>
      </c>
    </row>
    <row r="156" spans="7:12" x14ac:dyDescent="0.25">
      <c r="G156" s="7">
        <v>147</v>
      </c>
      <c r="H156" s="6">
        <f t="shared" si="11"/>
        <v>0.05</v>
      </c>
      <c r="I156" s="3">
        <f t="shared" si="10"/>
        <v>1073.6432460242781</v>
      </c>
      <c r="J156" s="5">
        <f t="shared" si="12"/>
        <v>632.6635317938709</v>
      </c>
      <c r="K156" s="5">
        <f t="shared" si="13"/>
        <v>440.97971423040724</v>
      </c>
      <c r="L156" s="5">
        <f t="shared" si="14"/>
        <v>151398.26791629862</v>
      </c>
    </row>
    <row r="157" spans="7:12" x14ac:dyDescent="0.25">
      <c r="G157" s="7">
        <v>148</v>
      </c>
      <c r="H157" s="6">
        <f t="shared" si="11"/>
        <v>0.05</v>
      </c>
      <c r="I157" s="3">
        <f t="shared" si="10"/>
        <v>1073.6432460242781</v>
      </c>
      <c r="J157" s="5">
        <f t="shared" si="12"/>
        <v>630.82611631791099</v>
      </c>
      <c r="K157" s="5">
        <f t="shared" si="13"/>
        <v>442.81712970636715</v>
      </c>
      <c r="L157" s="5">
        <f t="shared" si="14"/>
        <v>150955.45078659226</v>
      </c>
    </row>
    <row r="158" spans="7:12" x14ac:dyDescent="0.25">
      <c r="G158" s="7">
        <v>149</v>
      </c>
      <c r="H158" s="6">
        <f t="shared" si="11"/>
        <v>0.05</v>
      </c>
      <c r="I158" s="3">
        <f t="shared" si="10"/>
        <v>1073.6432460242781</v>
      </c>
      <c r="J158" s="5">
        <f t="shared" si="12"/>
        <v>628.9810449441344</v>
      </c>
      <c r="K158" s="5">
        <f t="shared" si="13"/>
        <v>444.66220108014375</v>
      </c>
      <c r="L158" s="5">
        <f t="shared" si="14"/>
        <v>150510.78858551211</v>
      </c>
    </row>
    <row r="159" spans="7:12" x14ac:dyDescent="0.25">
      <c r="G159" s="7">
        <v>150</v>
      </c>
      <c r="H159" s="6">
        <f t="shared" si="11"/>
        <v>0.05</v>
      </c>
      <c r="I159" s="3">
        <f t="shared" si="10"/>
        <v>1073.6432460242781</v>
      </c>
      <c r="J159" s="5">
        <f t="shared" si="12"/>
        <v>627.12828577296716</v>
      </c>
      <c r="K159" s="5">
        <f t="shared" si="13"/>
        <v>446.51496025131098</v>
      </c>
      <c r="L159" s="5">
        <f t="shared" si="14"/>
        <v>150064.2736252608</v>
      </c>
    </row>
    <row r="160" spans="7:12" x14ac:dyDescent="0.25">
      <c r="G160" s="7">
        <v>151</v>
      </c>
      <c r="H160" s="6">
        <f t="shared" si="11"/>
        <v>0.05</v>
      </c>
      <c r="I160" s="3">
        <f t="shared" si="10"/>
        <v>1073.6432460242781</v>
      </c>
      <c r="J160" s="5">
        <f t="shared" si="12"/>
        <v>625.26780677192005</v>
      </c>
      <c r="K160" s="5">
        <f t="shared" si="13"/>
        <v>448.37543925235809</v>
      </c>
      <c r="L160" s="5">
        <f t="shared" si="14"/>
        <v>149615.89818600845</v>
      </c>
    </row>
    <row r="161" spans="7:12" x14ac:dyDescent="0.25">
      <c r="G161" s="7">
        <v>152</v>
      </c>
      <c r="H161" s="6">
        <f t="shared" si="11"/>
        <v>0.05</v>
      </c>
      <c r="I161" s="3">
        <f t="shared" si="10"/>
        <v>1073.6432460242781</v>
      </c>
      <c r="J161" s="5">
        <f t="shared" si="12"/>
        <v>623.39957577503526</v>
      </c>
      <c r="K161" s="5">
        <f t="shared" si="13"/>
        <v>450.24367024924288</v>
      </c>
      <c r="L161" s="5">
        <f t="shared" si="14"/>
        <v>149165.6545157592</v>
      </c>
    </row>
    <row r="162" spans="7:12" x14ac:dyDescent="0.25">
      <c r="G162" s="7">
        <v>153</v>
      </c>
      <c r="H162" s="6">
        <f t="shared" si="11"/>
        <v>0.05</v>
      </c>
      <c r="I162" s="3">
        <f t="shared" si="10"/>
        <v>1073.6432460242781</v>
      </c>
      <c r="J162" s="5">
        <f t="shared" si="12"/>
        <v>621.52356048233003</v>
      </c>
      <c r="K162" s="5">
        <f t="shared" si="13"/>
        <v>452.11968554194812</v>
      </c>
      <c r="L162" s="5">
        <f t="shared" si="14"/>
        <v>148713.53483021725</v>
      </c>
    </row>
    <row r="163" spans="7:12" x14ac:dyDescent="0.25">
      <c r="G163" s="7">
        <v>154</v>
      </c>
      <c r="H163" s="6">
        <f t="shared" si="11"/>
        <v>0.05</v>
      </c>
      <c r="I163" s="3">
        <f t="shared" si="10"/>
        <v>1073.6432460242781</v>
      </c>
      <c r="J163" s="5">
        <f t="shared" si="12"/>
        <v>619.63972845923854</v>
      </c>
      <c r="K163" s="5">
        <f t="shared" si="13"/>
        <v>454.0035175650396</v>
      </c>
      <c r="L163" s="5">
        <f t="shared" si="14"/>
        <v>148259.53131265222</v>
      </c>
    </row>
    <row r="164" spans="7:12" x14ac:dyDescent="0.25">
      <c r="G164" s="7">
        <v>155</v>
      </c>
      <c r="H164" s="6">
        <f t="shared" si="11"/>
        <v>0.05</v>
      </c>
      <c r="I164" s="3">
        <f t="shared" si="10"/>
        <v>1073.6432460242781</v>
      </c>
      <c r="J164" s="5">
        <f t="shared" si="12"/>
        <v>617.74804713605101</v>
      </c>
      <c r="K164" s="5">
        <f t="shared" si="13"/>
        <v>455.89519888822713</v>
      </c>
      <c r="L164" s="5">
        <f t="shared" si="14"/>
        <v>147803.63611376399</v>
      </c>
    </row>
    <row r="165" spans="7:12" x14ac:dyDescent="0.25">
      <c r="G165" s="7">
        <v>156</v>
      </c>
      <c r="H165" s="6">
        <f t="shared" si="11"/>
        <v>0.05</v>
      </c>
      <c r="I165" s="3">
        <f t="shared" si="10"/>
        <v>1073.6432460242781</v>
      </c>
      <c r="J165" s="5">
        <f t="shared" si="12"/>
        <v>615.84848380735002</v>
      </c>
      <c r="K165" s="5">
        <f t="shared" si="13"/>
        <v>457.79476221692812</v>
      </c>
      <c r="L165" s="5">
        <f t="shared" si="14"/>
        <v>147345.84135154707</v>
      </c>
    </row>
    <row r="166" spans="7:12" x14ac:dyDescent="0.25">
      <c r="G166" s="7">
        <v>157</v>
      </c>
      <c r="H166" s="6">
        <f t="shared" si="11"/>
        <v>0.05</v>
      </c>
      <c r="I166" s="3">
        <f t="shared" si="10"/>
        <v>1073.6432460242781</v>
      </c>
      <c r="J166" s="5">
        <f t="shared" si="12"/>
        <v>613.94100563144616</v>
      </c>
      <c r="K166" s="5">
        <f t="shared" si="13"/>
        <v>459.70224039283198</v>
      </c>
      <c r="L166" s="5">
        <f t="shared" si="14"/>
        <v>146886.13911115425</v>
      </c>
    </row>
    <row r="167" spans="7:12" x14ac:dyDescent="0.25">
      <c r="G167" s="7">
        <v>158</v>
      </c>
      <c r="H167" s="6">
        <f t="shared" si="11"/>
        <v>0.05</v>
      </c>
      <c r="I167" s="3">
        <f t="shared" si="10"/>
        <v>1073.6432460242781</v>
      </c>
      <c r="J167" s="5">
        <f t="shared" si="12"/>
        <v>612.02557962980939</v>
      </c>
      <c r="K167" s="5">
        <f t="shared" si="13"/>
        <v>461.61766639446876</v>
      </c>
      <c r="L167" s="5">
        <f t="shared" si="14"/>
        <v>146424.52144475977</v>
      </c>
    </row>
    <row r="168" spans="7:12" x14ac:dyDescent="0.25">
      <c r="G168" s="7">
        <v>159</v>
      </c>
      <c r="H168" s="6">
        <f t="shared" si="11"/>
        <v>0.05</v>
      </c>
      <c r="I168" s="3">
        <f t="shared" si="10"/>
        <v>1073.6432460242781</v>
      </c>
      <c r="J168" s="5">
        <f t="shared" si="12"/>
        <v>610.1021726864991</v>
      </c>
      <c r="K168" s="5">
        <f t="shared" si="13"/>
        <v>463.54107333777904</v>
      </c>
      <c r="L168" s="5">
        <f t="shared" si="14"/>
        <v>145960.98037142199</v>
      </c>
    </row>
    <row r="169" spans="7:12" x14ac:dyDescent="0.25">
      <c r="G169" s="7">
        <v>160</v>
      </c>
      <c r="H169" s="6">
        <f t="shared" si="11"/>
        <v>0.05</v>
      </c>
      <c r="I169" s="3">
        <f t="shared" si="10"/>
        <v>1073.6432460242781</v>
      </c>
      <c r="J169" s="5">
        <f t="shared" si="12"/>
        <v>608.17075154759164</v>
      </c>
      <c r="K169" s="5">
        <f t="shared" si="13"/>
        <v>465.47249447668651</v>
      </c>
      <c r="L169" s="5">
        <f t="shared" si="14"/>
        <v>145495.50787694531</v>
      </c>
    </row>
    <row r="170" spans="7:12" x14ac:dyDescent="0.25">
      <c r="G170" s="7">
        <v>161</v>
      </c>
      <c r="H170" s="6">
        <f t="shared" si="11"/>
        <v>0.05</v>
      </c>
      <c r="I170" s="3">
        <f t="shared" si="10"/>
        <v>1073.6432460242781</v>
      </c>
      <c r="J170" s="5">
        <f t="shared" si="12"/>
        <v>606.23128282060554</v>
      </c>
      <c r="K170" s="5">
        <f t="shared" si="13"/>
        <v>467.4119632036726</v>
      </c>
      <c r="L170" s="5">
        <f t="shared" si="14"/>
        <v>145028.09591374165</v>
      </c>
    </row>
    <row r="171" spans="7:12" x14ac:dyDescent="0.25">
      <c r="G171" s="7">
        <v>162</v>
      </c>
      <c r="H171" s="6">
        <f t="shared" si="11"/>
        <v>0.05</v>
      </c>
      <c r="I171" s="3">
        <f t="shared" si="10"/>
        <v>1073.6432460242781</v>
      </c>
      <c r="J171" s="5">
        <f t="shared" si="12"/>
        <v>604.28373297392352</v>
      </c>
      <c r="K171" s="5">
        <f t="shared" si="13"/>
        <v>469.35951305035462</v>
      </c>
      <c r="L171" s="5">
        <f t="shared" si="14"/>
        <v>144558.7364006913</v>
      </c>
    </row>
    <row r="172" spans="7:12" x14ac:dyDescent="0.25">
      <c r="G172" s="7">
        <v>163</v>
      </c>
      <c r="H172" s="6">
        <f t="shared" si="11"/>
        <v>0.05</v>
      </c>
      <c r="I172" s="3">
        <f t="shared" si="10"/>
        <v>1073.6432460242781</v>
      </c>
      <c r="J172" s="5">
        <f t="shared" si="12"/>
        <v>602.32806833621373</v>
      </c>
      <c r="K172" s="5">
        <f t="shared" si="13"/>
        <v>471.31517768806441</v>
      </c>
      <c r="L172" s="5">
        <f t="shared" si="14"/>
        <v>144087.42122300324</v>
      </c>
    </row>
    <row r="173" spans="7:12" x14ac:dyDescent="0.25">
      <c r="G173" s="7">
        <v>164</v>
      </c>
      <c r="H173" s="6">
        <f t="shared" si="11"/>
        <v>0.05</v>
      </c>
      <c r="I173" s="3">
        <f t="shared" si="10"/>
        <v>1073.6432460242781</v>
      </c>
      <c r="J173" s="5">
        <f t="shared" si="12"/>
        <v>600.36425509584694</v>
      </c>
      <c r="K173" s="5">
        <f t="shared" si="13"/>
        <v>473.2789909284312</v>
      </c>
      <c r="L173" s="5">
        <f t="shared" si="14"/>
        <v>143614.14223207481</v>
      </c>
    </row>
    <row r="174" spans="7:12" x14ac:dyDescent="0.25">
      <c r="G174" s="7">
        <v>165</v>
      </c>
      <c r="H174" s="6">
        <f t="shared" si="11"/>
        <v>0.05</v>
      </c>
      <c r="I174" s="3">
        <f t="shared" si="10"/>
        <v>1073.6432460242781</v>
      </c>
      <c r="J174" s="5">
        <f t="shared" si="12"/>
        <v>598.39225930031171</v>
      </c>
      <c r="K174" s="5">
        <f t="shared" si="13"/>
        <v>475.25098672396643</v>
      </c>
      <c r="L174" s="5">
        <f t="shared" si="14"/>
        <v>143138.89124535085</v>
      </c>
    </row>
    <row r="175" spans="7:12" x14ac:dyDescent="0.25">
      <c r="G175" s="7">
        <v>166</v>
      </c>
      <c r="H175" s="6">
        <f t="shared" si="11"/>
        <v>0.05</v>
      </c>
      <c r="I175" s="3">
        <f t="shared" si="10"/>
        <v>1073.6432460242781</v>
      </c>
      <c r="J175" s="5">
        <f t="shared" si="12"/>
        <v>596.41204685562855</v>
      </c>
      <c r="K175" s="5">
        <f t="shared" si="13"/>
        <v>477.2311991686496</v>
      </c>
      <c r="L175" s="5">
        <f t="shared" si="14"/>
        <v>142661.66004618219</v>
      </c>
    </row>
    <row r="176" spans="7:12" x14ac:dyDescent="0.25">
      <c r="G176" s="7">
        <v>167</v>
      </c>
      <c r="H176" s="6">
        <f t="shared" si="11"/>
        <v>0.05</v>
      </c>
      <c r="I176" s="3">
        <f t="shared" si="10"/>
        <v>1073.6432460242781</v>
      </c>
      <c r="J176" s="5">
        <f t="shared" si="12"/>
        <v>594.42358352575923</v>
      </c>
      <c r="K176" s="5">
        <f t="shared" si="13"/>
        <v>479.21966249851891</v>
      </c>
      <c r="L176" s="5">
        <f t="shared" si="14"/>
        <v>142182.44038368369</v>
      </c>
    </row>
    <row r="177" spans="7:12" x14ac:dyDescent="0.25">
      <c r="G177" s="7">
        <v>168</v>
      </c>
      <c r="H177" s="6">
        <f t="shared" si="11"/>
        <v>0.05</v>
      </c>
      <c r="I177" s="3">
        <f t="shared" si="10"/>
        <v>1073.6432460242781</v>
      </c>
      <c r="J177" s="5">
        <f t="shared" si="12"/>
        <v>592.42683493201537</v>
      </c>
      <c r="K177" s="5">
        <f t="shared" si="13"/>
        <v>481.21641109226277</v>
      </c>
      <c r="L177" s="5">
        <f t="shared" si="14"/>
        <v>141701.22397259143</v>
      </c>
    </row>
    <row r="178" spans="7:12" x14ac:dyDescent="0.25">
      <c r="G178" s="7">
        <v>169</v>
      </c>
      <c r="H178" s="6">
        <f t="shared" si="11"/>
        <v>0.05</v>
      </c>
      <c r="I178" s="3">
        <f t="shared" si="10"/>
        <v>1073.6432460242781</v>
      </c>
      <c r="J178" s="5">
        <f t="shared" si="12"/>
        <v>590.42176655246431</v>
      </c>
      <c r="K178" s="5">
        <f t="shared" si="13"/>
        <v>483.22147947181384</v>
      </c>
      <c r="L178" s="5">
        <f t="shared" si="14"/>
        <v>141218.00249311962</v>
      </c>
    </row>
    <row r="179" spans="7:12" x14ac:dyDescent="0.25">
      <c r="G179" s="7">
        <v>170</v>
      </c>
      <c r="H179" s="6">
        <f t="shared" si="11"/>
        <v>0.05</v>
      </c>
      <c r="I179" s="3">
        <f t="shared" si="10"/>
        <v>1073.6432460242781</v>
      </c>
      <c r="J179" s="5">
        <f t="shared" si="12"/>
        <v>588.40834372133179</v>
      </c>
      <c r="K179" s="5">
        <f t="shared" si="13"/>
        <v>485.23490230294635</v>
      </c>
      <c r="L179" s="5">
        <f t="shared" si="14"/>
        <v>140732.76759081669</v>
      </c>
    </row>
    <row r="180" spans="7:12" x14ac:dyDescent="0.25">
      <c r="G180" s="7">
        <v>171</v>
      </c>
      <c r="H180" s="6">
        <f t="shared" si="11"/>
        <v>0.05</v>
      </c>
      <c r="I180" s="3">
        <f t="shared" si="10"/>
        <v>1073.6432460242781</v>
      </c>
      <c r="J180" s="5">
        <f t="shared" si="12"/>
        <v>586.38653162840285</v>
      </c>
      <c r="K180" s="5">
        <f t="shared" si="13"/>
        <v>487.25671439587529</v>
      </c>
      <c r="L180" s="5">
        <f t="shared" si="14"/>
        <v>140245.5108764208</v>
      </c>
    </row>
    <row r="181" spans="7:12" x14ac:dyDescent="0.25">
      <c r="G181" s="7">
        <v>172</v>
      </c>
      <c r="H181" s="6">
        <f t="shared" si="11"/>
        <v>0.05</v>
      </c>
      <c r="I181" s="3">
        <f t="shared" si="10"/>
        <v>1073.6432460242781</v>
      </c>
      <c r="J181" s="5">
        <f t="shared" si="12"/>
        <v>584.35629531842005</v>
      </c>
      <c r="K181" s="5">
        <f t="shared" si="13"/>
        <v>489.28695070585809</v>
      </c>
      <c r="L181" s="5">
        <f t="shared" si="14"/>
        <v>139756.22392571493</v>
      </c>
    </row>
    <row r="182" spans="7:12" x14ac:dyDescent="0.25">
      <c r="G182" s="7">
        <v>173</v>
      </c>
      <c r="H182" s="6">
        <f t="shared" si="11"/>
        <v>0.05</v>
      </c>
      <c r="I182" s="3">
        <f t="shared" si="10"/>
        <v>1073.6432460242781</v>
      </c>
      <c r="J182" s="5">
        <f t="shared" si="12"/>
        <v>582.31759969047891</v>
      </c>
      <c r="K182" s="5">
        <f t="shared" si="13"/>
        <v>491.32564633379923</v>
      </c>
      <c r="L182" s="5">
        <f t="shared" si="14"/>
        <v>139264.89827938113</v>
      </c>
    </row>
    <row r="183" spans="7:12" x14ac:dyDescent="0.25">
      <c r="G183" s="7">
        <v>174</v>
      </c>
      <c r="H183" s="6">
        <f t="shared" si="11"/>
        <v>0.05</v>
      </c>
      <c r="I183" s="3">
        <f t="shared" si="10"/>
        <v>1073.6432460242781</v>
      </c>
      <c r="J183" s="5">
        <f t="shared" si="12"/>
        <v>580.27040949742138</v>
      </c>
      <c r="K183" s="5">
        <f t="shared" si="13"/>
        <v>493.37283652685676</v>
      </c>
      <c r="L183" s="5">
        <f t="shared" si="14"/>
        <v>138771.52544285427</v>
      </c>
    </row>
    <row r="184" spans="7:12" x14ac:dyDescent="0.25">
      <c r="G184" s="7">
        <v>175</v>
      </c>
      <c r="H184" s="6">
        <f t="shared" si="11"/>
        <v>0.05</v>
      </c>
      <c r="I184" s="3">
        <f t="shared" si="10"/>
        <v>1073.6432460242781</v>
      </c>
      <c r="J184" s="5">
        <f t="shared" si="12"/>
        <v>578.21468934522613</v>
      </c>
      <c r="K184" s="5">
        <f t="shared" si="13"/>
        <v>495.42855667905201</v>
      </c>
      <c r="L184" s="5">
        <f t="shared" si="14"/>
        <v>138276.09688617522</v>
      </c>
    </row>
    <row r="185" spans="7:12" x14ac:dyDescent="0.25">
      <c r="G185" s="7">
        <v>176</v>
      </c>
      <c r="H185" s="6">
        <f t="shared" si="11"/>
        <v>0.05</v>
      </c>
      <c r="I185" s="3">
        <f t="shared" si="10"/>
        <v>1073.6432460242781</v>
      </c>
      <c r="J185" s="5">
        <f t="shared" si="12"/>
        <v>576.15040369239671</v>
      </c>
      <c r="K185" s="5">
        <f t="shared" si="13"/>
        <v>497.49284233188143</v>
      </c>
      <c r="L185" s="5">
        <f t="shared" si="14"/>
        <v>137778.60404384334</v>
      </c>
    </row>
    <row r="186" spans="7:12" x14ac:dyDescent="0.25">
      <c r="G186" s="7">
        <v>177</v>
      </c>
      <c r="H186" s="6">
        <f t="shared" si="11"/>
        <v>0.05</v>
      </c>
      <c r="I186" s="3">
        <f t="shared" si="10"/>
        <v>1073.6432460242781</v>
      </c>
      <c r="J186" s="5">
        <f t="shared" si="12"/>
        <v>574.07751684934726</v>
      </c>
      <c r="K186" s="5">
        <f t="shared" si="13"/>
        <v>499.56572917493088</v>
      </c>
      <c r="L186" s="5">
        <f t="shared" si="14"/>
        <v>137279.0383146684</v>
      </c>
    </row>
    <row r="187" spans="7:12" x14ac:dyDescent="0.25">
      <c r="G187" s="7">
        <v>178</v>
      </c>
      <c r="H187" s="6">
        <f t="shared" si="11"/>
        <v>0.05</v>
      </c>
      <c r="I187" s="3">
        <f t="shared" si="10"/>
        <v>1073.6432460242781</v>
      </c>
      <c r="J187" s="5">
        <f t="shared" si="12"/>
        <v>571.99599297778502</v>
      </c>
      <c r="K187" s="5">
        <f t="shared" si="13"/>
        <v>501.64725304649312</v>
      </c>
      <c r="L187" s="5">
        <f t="shared" si="14"/>
        <v>136777.39106162192</v>
      </c>
    </row>
    <row r="188" spans="7:12" x14ac:dyDescent="0.25">
      <c r="G188" s="7">
        <v>179</v>
      </c>
      <c r="H188" s="6">
        <f t="shared" si="11"/>
        <v>0.05</v>
      </c>
      <c r="I188" s="3">
        <f t="shared" si="10"/>
        <v>1073.6432460242781</v>
      </c>
      <c r="J188" s="5">
        <f t="shared" si="12"/>
        <v>569.90579609009137</v>
      </c>
      <c r="K188" s="5">
        <f t="shared" si="13"/>
        <v>503.73744993418677</v>
      </c>
      <c r="L188" s="5">
        <f t="shared" si="14"/>
        <v>136273.65361168774</v>
      </c>
    </row>
    <row r="189" spans="7:12" x14ac:dyDescent="0.25">
      <c r="G189" s="7">
        <v>180</v>
      </c>
      <c r="H189" s="6">
        <f t="shared" si="11"/>
        <v>0.05</v>
      </c>
      <c r="I189" s="3">
        <f t="shared" si="10"/>
        <v>1073.6432460242781</v>
      </c>
      <c r="J189" s="5">
        <f t="shared" si="12"/>
        <v>567.80689004869896</v>
      </c>
      <c r="K189" s="5">
        <f t="shared" si="13"/>
        <v>505.83635597557918</v>
      </c>
      <c r="L189" s="5">
        <f t="shared" si="14"/>
        <v>135767.81725571217</v>
      </c>
    </row>
    <row r="190" spans="7:12" x14ac:dyDescent="0.25">
      <c r="G190" s="7">
        <v>181</v>
      </c>
      <c r="H190" s="6">
        <f t="shared" si="11"/>
        <v>0.05</v>
      </c>
      <c r="I190" s="3">
        <f t="shared" si="10"/>
        <v>1073.6432460242781</v>
      </c>
      <c r="J190" s="5">
        <f t="shared" si="12"/>
        <v>565.69923856546745</v>
      </c>
      <c r="K190" s="5">
        <f t="shared" si="13"/>
        <v>507.94400745881069</v>
      </c>
      <c r="L190" s="5">
        <f t="shared" si="14"/>
        <v>135259.87324825337</v>
      </c>
    </row>
    <row r="191" spans="7:12" x14ac:dyDescent="0.25">
      <c r="G191" s="7">
        <v>182</v>
      </c>
      <c r="H191" s="6">
        <f t="shared" si="11"/>
        <v>0.05</v>
      </c>
      <c r="I191" s="3">
        <f t="shared" si="10"/>
        <v>1073.6432460242781</v>
      </c>
      <c r="J191" s="5">
        <f t="shared" si="12"/>
        <v>563.58280520105575</v>
      </c>
      <c r="K191" s="5">
        <f t="shared" si="13"/>
        <v>510.06044082322239</v>
      </c>
      <c r="L191" s="5">
        <f t="shared" si="14"/>
        <v>134749.81280743013</v>
      </c>
    </row>
    <row r="192" spans="7:12" x14ac:dyDescent="0.25">
      <c r="G192" s="7">
        <v>183</v>
      </c>
      <c r="H192" s="6">
        <f t="shared" si="11"/>
        <v>0.05</v>
      </c>
      <c r="I192" s="3">
        <f t="shared" si="10"/>
        <v>1073.6432460242781</v>
      </c>
      <c r="J192" s="5">
        <f t="shared" si="12"/>
        <v>561.45755336429227</v>
      </c>
      <c r="K192" s="5">
        <f t="shared" si="13"/>
        <v>512.18569265998588</v>
      </c>
      <c r="L192" s="5">
        <f t="shared" si="14"/>
        <v>134237.62711477015</v>
      </c>
    </row>
    <row r="193" spans="7:12" x14ac:dyDescent="0.25">
      <c r="G193" s="7">
        <v>184</v>
      </c>
      <c r="H193" s="6">
        <f t="shared" si="11"/>
        <v>0.05</v>
      </c>
      <c r="I193" s="3">
        <f t="shared" si="10"/>
        <v>1073.6432460242781</v>
      </c>
      <c r="J193" s="5">
        <f t="shared" si="12"/>
        <v>559.32344631154228</v>
      </c>
      <c r="K193" s="5">
        <f t="shared" si="13"/>
        <v>514.31979971273586</v>
      </c>
      <c r="L193" s="5">
        <f t="shared" si="14"/>
        <v>133723.30731505741</v>
      </c>
    </row>
    <row r="194" spans="7:12" x14ac:dyDescent="0.25">
      <c r="G194" s="7">
        <v>185</v>
      </c>
      <c r="H194" s="6">
        <f t="shared" si="11"/>
        <v>0.05</v>
      </c>
      <c r="I194" s="3">
        <f t="shared" si="10"/>
        <v>1073.6432460242781</v>
      </c>
      <c r="J194" s="5">
        <f t="shared" si="12"/>
        <v>557.18044714607254</v>
      </c>
      <c r="K194" s="5">
        <f t="shared" si="13"/>
        <v>516.4627988782056</v>
      </c>
      <c r="L194" s="5">
        <f t="shared" si="14"/>
        <v>133206.8445161792</v>
      </c>
    </row>
    <row r="195" spans="7:12" x14ac:dyDescent="0.25">
      <c r="G195" s="7">
        <v>186</v>
      </c>
      <c r="H195" s="6">
        <f t="shared" si="11"/>
        <v>0.05</v>
      </c>
      <c r="I195" s="3">
        <f t="shared" si="10"/>
        <v>1073.6432460242781</v>
      </c>
      <c r="J195" s="5">
        <f t="shared" si="12"/>
        <v>555.02851881741333</v>
      </c>
      <c r="K195" s="5">
        <f t="shared" si="13"/>
        <v>518.61472720686481</v>
      </c>
      <c r="L195" s="5">
        <f t="shared" si="14"/>
        <v>132688.22978897233</v>
      </c>
    </row>
    <row r="196" spans="7:12" x14ac:dyDescent="0.25">
      <c r="G196" s="7">
        <v>187</v>
      </c>
      <c r="H196" s="6">
        <f t="shared" si="11"/>
        <v>0.05</v>
      </c>
      <c r="I196" s="3">
        <f t="shared" si="10"/>
        <v>1073.6432460242781</v>
      </c>
      <c r="J196" s="5">
        <f t="shared" si="12"/>
        <v>552.86762412071801</v>
      </c>
      <c r="K196" s="5">
        <f t="shared" si="13"/>
        <v>520.77562190356014</v>
      </c>
      <c r="L196" s="5">
        <f t="shared" si="14"/>
        <v>132167.45416706876</v>
      </c>
    </row>
    <row r="197" spans="7:12" x14ac:dyDescent="0.25">
      <c r="G197" s="7">
        <v>188</v>
      </c>
      <c r="H197" s="6">
        <f t="shared" si="11"/>
        <v>0.05</v>
      </c>
      <c r="I197" s="3">
        <f t="shared" si="10"/>
        <v>1073.6432460242781</v>
      </c>
      <c r="J197" s="5">
        <f t="shared" si="12"/>
        <v>550.69772569611985</v>
      </c>
      <c r="K197" s="5">
        <f t="shared" si="13"/>
        <v>522.9455203281583</v>
      </c>
      <c r="L197" s="5">
        <f t="shared" si="14"/>
        <v>131644.50864674061</v>
      </c>
    </row>
    <row r="198" spans="7:12" x14ac:dyDescent="0.25">
      <c r="G198" s="7">
        <v>189</v>
      </c>
      <c r="H198" s="6">
        <f t="shared" si="11"/>
        <v>0.05</v>
      </c>
      <c r="I198" s="3">
        <f t="shared" si="10"/>
        <v>1073.6432460242781</v>
      </c>
      <c r="J198" s="5">
        <f t="shared" si="12"/>
        <v>548.51878602808586</v>
      </c>
      <c r="K198" s="5">
        <f t="shared" si="13"/>
        <v>525.12445999619229</v>
      </c>
      <c r="L198" s="5">
        <f t="shared" si="14"/>
        <v>131119.38418674443</v>
      </c>
    </row>
    <row r="199" spans="7:12" x14ac:dyDescent="0.25">
      <c r="G199" s="7">
        <v>190</v>
      </c>
      <c r="H199" s="6">
        <f t="shared" si="11"/>
        <v>0.05</v>
      </c>
      <c r="I199" s="3">
        <f t="shared" si="10"/>
        <v>1073.6432460242781</v>
      </c>
      <c r="J199" s="5">
        <f t="shared" si="12"/>
        <v>546.33076744476841</v>
      </c>
      <c r="K199" s="5">
        <f t="shared" si="13"/>
        <v>527.31247857950973</v>
      </c>
      <c r="L199" s="5">
        <f t="shared" si="14"/>
        <v>130592.07170816492</v>
      </c>
    </row>
    <row r="200" spans="7:12" x14ac:dyDescent="0.25">
      <c r="G200" s="7">
        <v>191</v>
      </c>
      <c r="H200" s="6">
        <f t="shared" si="11"/>
        <v>0.05</v>
      </c>
      <c r="I200" s="3">
        <f t="shared" si="10"/>
        <v>1073.6432460242781</v>
      </c>
      <c r="J200" s="5">
        <f t="shared" si="12"/>
        <v>544.13363211735384</v>
      </c>
      <c r="K200" s="5">
        <f t="shared" si="13"/>
        <v>529.5096139069243</v>
      </c>
      <c r="L200" s="5">
        <f t="shared" si="14"/>
        <v>130062.562094258</v>
      </c>
    </row>
    <row r="201" spans="7:12" x14ac:dyDescent="0.25">
      <c r="G201" s="7">
        <v>192</v>
      </c>
      <c r="H201" s="6">
        <f t="shared" si="11"/>
        <v>0.05</v>
      </c>
      <c r="I201" s="3">
        <f t="shared" si="10"/>
        <v>1073.6432460242781</v>
      </c>
      <c r="J201" s="5">
        <f t="shared" si="12"/>
        <v>541.92734205940837</v>
      </c>
      <c r="K201" s="5">
        <f t="shared" si="13"/>
        <v>531.71590396486977</v>
      </c>
      <c r="L201" s="5">
        <f t="shared" si="14"/>
        <v>129530.84619029313</v>
      </c>
    </row>
    <row r="202" spans="7:12" x14ac:dyDescent="0.25">
      <c r="G202" s="7">
        <v>193</v>
      </c>
      <c r="H202" s="6">
        <f t="shared" si="11"/>
        <v>0.05</v>
      </c>
      <c r="I202" s="3">
        <f t="shared" ref="I202:I265" si="15">$E$14</f>
        <v>1073.6432460242781</v>
      </c>
      <c r="J202" s="5">
        <f t="shared" si="12"/>
        <v>539.71185912622138</v>
      </c>
      <c r="K202" s="5">
        <f t="shared" si="13"/>
        <v>533.93138689805676</v>
      </c>
      <c r="L202" s="5">
        <f t="shared" si="14"/>
        <v>128996.91480339508</v>
      </c>
    </row>
    <row r="203" spans="7:12" x14ac:dyDescent="0.25">
      <c r="G203" s="7">
        <v>194</v>
      </c>
      <c r="H203" s="6">
        <f t="shared" ref="H203:H266" si="16">$E$11</f>
        <v>0.05</v>
      </c>
      <c r="I203" s="3">
        <f t="shared" si="15"/>
        <v>1073.6432460242781</v>
      </c>
      <c r="J203" s="5">
        <f t="shared" ref="J203:J266" si="17">L202*H203/12</f>
        <v>537.48714501414622</v>
      </c>
      <c r="K203" s="5">
        <f t="shared" ref="K203:K266" si="18">I203-J203</f>
        <v>536.15610101013192</v>
      </c>
      <c r="L203" s="5">
        <f t="shared" ref="L203:L266" si="19">L202-K203</f>
        <v>128460.75870238495</v>
      </c>
    </row>
    <row r="204" spans="7:12" x14ac:dyDescent="0.25">
      <c r="G204" s="7">
        <v>195</v>
      </c>
      <c r="H204" s="6">
        <f t="shared" si="16"/>
        <v>0.05</v>
      </c>
      <c r="I204" s="3">
        <f t="shared" si="15"/>
        <v>1073.6432460242781</v>
      </c>
      <c r="J204" s="5">
        <f t="shared" si="17"/>
        <v>535.25316125993731</v>
      </c>
      <c r="K204" s="5">
        <f t="shared" si="18"/>
        <v>538.39008476434083</v>
      </c>
      <c r="L204" s="5">
        <f t="shared" si="19"/>
        <v>127922.36861762061</v>
      </c>
    </row>
    <row r="205" spans="7:12" x14ac:dyDescent="0.25">
      <c r="G205" s="7">
        <v>196</v>
      </c>
      <c r="H205" s="6">
        <f t="shared" si="16"/>
        <v>0.05</v>
      </c>
      <c r="I205" s="3">
        <f t="shared" si="15"/>
        <v>1073.6432460242781</v>
      </c>
      <c r="J205" s="5">
        <f t="shared" si="17"/>
        <v>533.00986924008589</v>
      </c>
      <c r="K205" s="5">
        <f t="shared" si="18"/>
        <v>540.63337678419225</v>
      </c>
      <c r="L205" s="5">
        <f t="shared" si="19"/>
        <v>127381.73524083642</v>
      </c>
    </row>
    <row r="206" spans="7:12" x14ac:dyDescent="0.25">
      <c r="G206" s="7">
        <v>197</v>
      </c>
      <c r="H206" s="6">
        <f t="shared" si="16"/>
        <v>0.05</v>
      </c>
      <c r="I206" s="3">
        <f t="shared" si="15"/>
        <v>1073.6432460242781</v>
      </c>
      <c r="J206" s="5">
        <f t="shared" si="17"/>
        <v>530.75723017015173</v>
      </c>
      <c r="K206" s="5">
        <f t="shared" si="18"/>
        <v>542.88601585412641</v>
      </c>
      <c r="L206" s="5">
        <f t="shared" si="19"/>
        <v>126838.8492249823</v>
      </c>
    </row>
    <row r="207" spans="7:12" x14ac:dyDescent="0.25">
      <c r="G207" s="7">
        <v>198</v>
      </c>
      <c r="H207" s="6">
        <f t="shared" si="16"/>
        <v>0.05</v>
      </c>
      <c r="I207" s="3">
        <f t="shared" si="15"/>
        <v>1073.6432460242781</v>
      </c>
      <c r="J207" s="5">
        <f t="shared" si="17"/>
        <v>528.49520510409297</v>
      </c>
      <c r="K207" s="5">
        <f t="shared" si="18"/>
        <v>545.14804092018517</v>
      </c>
      <c r="L207" s="5">
        <f t="shared" si="19"/>
        <v>126293.70118406211</v>
      </c>
    </row>
    <row r="208" spans="7:12" x14ac:dyDescent="0.25">
      <c r="G208" s="7">
        <v>199</v>
      </c>
      <c r="H208" s="6">
        <f t="shared" si="16"/>
        <v>0.05</v>
      </c>
      <c r="I208" s="3">
        <f t="shared" si="15"/>
        <v>1073.6432460242781</v>
      </c>
      <c r="J208" s="5">
        <f t="shared" si="17"/>
        <v>526.2237549335922</v>
      </c>
      <c r="K208" s="5">
        <f t="shared" si="18"/>
        <v>547.41949109068594</v>
      </c>
      <c r="L208" s="5">
        <f t="shared" si="19"/>
        <v>125746.28169297143</v>
      </c>
    </row>
    <row r="209" spans="7:12" x14ac:dyDescent="0.25">
      <c r="G209" s="7">
        <v>200</v>
      </c>
      <c r="H209" s="6">
        <f t="shared" si="16"/>
        <v>0.05</v>
      </c>
      <c r="I209" s="3">
        <f t="shared" si="15"/>
        <v>1073.6432460242781</v>
      </c>
      <c r="J209" s="5">
        <f t="shared" si="17"/>
        <v>523.94284038738101</v>
      </c>
      <c r="K209" s="5">
        <f t="shared" si="18"/>
        <v>549.70040563689713</v>
      </c>
      <c r="L209" s="5">
        <f t="shared" si="19"/>
        <v>125196.58128733453</v>
      </c>
    </row>
    <row r="210" spans="7:12" x14ac:dyDescent="0.25">
      <c r="G210" s="7">
        <v>201</v>
      </c>
      <c r="H210" s="6">
        <f t="shared" si="16"/>
        <v>0.05</v>
      </c>
      <c r="I210" s="3">
        <f t="shared" si="15"/>
        <v>1073.6432460242781</v>
      </c>
      <c r="J210" s="5">
        <f t="shared" si="17"/>
        <v>521.65242203056061</v>
      </c>
      <c r="K210" s="5">
        <f t="shared" si="18"/>
        <v>551.99082399371753</v>
      </c>
      <c r="L210" s="5">
        <f t="shared" si="19"/>
        <v>124644.59046334081</v>
      </c>
    </row>
    <row r="211" spans="7:12" x14ac:dyDescent="0.25">
      <c r="G211" s="7">
        <v>202</v>
      </c>
      <c r="H211" s="6">
        <f t="shared" si="16"/>
        <v>0.05</v>
      </c>
      <c r="I211" s="3">
        <f t="shared" si="15"/>
        <v>1073.6432460242781</v>
      </c>
      <c r="J211" s="5">
        <f t="shared" si="17"/>
        <v>519.35246026392008</v>
      </c>
      <c r="K211" s="5">
        <f t="shared" si="18"/>
        <v>554.29078576035806</v>
      </c>
      <c r="L211" s="5">
        <f t="shared" si="19"/>
        <v>124090.29967758045</v>
      </c>
    </row>
    <row r="212" spans="7:12" x14ac:dyDescent="0.25">
      <c r="G212" s="7">
        <v>203</v>
      </c>
      <c r="H212" s="6">
        <f t="shared" si="16"/>
        <v>0.05</v>
      </c>
      <c r="I212" s="3">
        <f t="shared" si="15"/>
        <v>1073.6432460242781</v>
      </c>
      <c r="J212" s="5">
        <f t="shared" si="17"/>
        <v>517.04291532325192</v>
      </c>
      <c r="K212" s="5">
        <f t="shared" si="18"/>
        <v>556.60033070102622</v>
      </c>
      <c r="L212" s="5">
        <f t="shared" si="19"/>
        <v>123533.69934687942</v>
      </c>
    </row>
    <row r="213" spans="7:12" x14ac:dyDescent="0.25">
      <c r="G213" s="7">
        <v>204</v>
      </c>
      <c r="H213" s="6">
        <f t="shared" si="16"/>
        <v>0.05</v>
      </c>
      <c r="I213" s="3">
        <f t="shared" si="15"/>
        <v>1073.6432460242781</v>
      </c>
      <c r="J213" s="5">
        <f t="shared" si="17"/>
        <v>514.72374727866429</v>
      </c>
      <c r="K213" s="5">
        <f t="shared" si="18"/>
        <v>558.91949874561385</v>
      </c>
      <c r="L213" s="5">
        <f t="shared" si="19"/>
        <v>122974.77984813381</v>
      </c>
    </row>
    <row r="214" spans="7:12" x14ac:dyDescent="0.25">
      <c r="G214" s="7">
        <v>205</v>
      </c>
      <c r="H214" s="6">
        <f t="shared" si="16"/>
        <v>0.05</v>
      </c>
      <c r="I214" s="3">
        <f t="shared" si="15"/>
        <v>1073.6432460242781</v>
      </c>
      <c r="J214" s="5">
        <f t="shared" si="17"/>
        <v>512.39491603389092</v>
      </c>
      <c r="K214" s="5">
        <f t="shared" si="18"/>
        <v>561.24832999038722</v>
      </c>
      <c r="L214" s="5">
        <f t="shared" si="19"/>
        <v>122413.53151814343</v>
      </c>
    </row>
    <row r="215" spans="7:12" x14ac:dyDescent="0.25">
      <c r="G215" s="7">
        <v>206</v>
      </c>
      <c r="H215" s="6">
        <f t="shared" si="16"/>
        <v>0.05</v>
      </c>
      <c r="I215" s="3">
        <f t="shared" si="15"/>
        <v>1073.6432460242781</v>
      </c>
      <c r="J215" s="5">
        <f t="shared" si="17"/>
        <v>510.05638132559761</v>
      </c>
      <c r="K215" s="5">
        <f t="shared" si="18"/>
        <v>563.58686469868053</v>
      </c>
      <c r="L215" s="5">
        <f t="shared" si="19"/>
        <v>121849.94465344475</v>
      </c>
    </row>
    <row r="216" spans="7:12" x14ac:dyDescent="0.25">
      <c r="G216" s="7">
        <v>207</v>
      </c>
      <c r="H216" s="6">
        <f t="shared" si="16"/>
        <v>0.05</v>
      </c>
      <c r="I216" s="3">
        <f t="shared" si="15"/>
        <v>1073.6432460242781</v>
      </c>
      <c r="J216" s="5">
        <f t="shared" si="17"/>
        <v>507.70810272268653</v>
      </c>
      <c r="K216" s="5">
        <f t="shared" si="18"/>
        <v>565.93514330159155</v>
      </c>
      <c r="L216" s="5">
        <f t="shared" si="19"/>
        <v>121284.00951014315</v>
      </c>
    </row>
    <row r="217" spans="7:12" x14ac:dyDescent="0.25">
      <c r="G217" s="7">
        <v>208</v>
      </c>
      <c r="H217" s="6">
        <f t="shared" si="16"/>
        <v>0.05</v>
      </c>
      <c r="I217" s="3">
        <f t="shared" si="15"/>
        <v>1073.6432460242781</v>
      </c>
      <c r="J217" s="5">
        <f t="shared" si="17"/>
        <v>505.35003962559648</v>
      </c>
      <c r="K217" s="5">
        <f t="shared" si="18"/>
        <v>568.2932063986816</v>
      </c>
      <c r="L217" s="5">
        <f t="shared" si="19"/>
        <v>120715.71630374447</v>
      </c>
    </row>
    <row r="218" spans="7:12" x14ac:dyDescent="0.25">
      <c r="G218" s="7">
        <v>209</v>
      </c>
      <c r="H218" s="6">
        <f t="shared" si="16"/>
        <v>0.05</v>
      </c>
      <c r="I218" s="3">
        <f t="shared" si="15"/>
        <v>1073.6432460242781</v>
      </c>
      <c r="J218" s="5">
        <f t="shared" si="17"/>
        <v>502.982151265602</v>
      </c>
      <c r="K218" s="5">
        <f t="shared" si="18"/>
        <v>570.6610947586762</v>
      </c>
      <c r="L218" s="5">
        <f t="shared" si="19"/>
        <v>120145.0552089858</v>
      </c>
    </row>
    <row r="219" spans="7:12" x14ac:dyDescent="0.25">
      <c r="G219" s="7">
        <v>210</v>
      </c>
      <c r="H219" s="6">
        <f t="shared" si="16"/>
        <v>0.05</v>
      </c>
      <c r="I219" s="3">
        <f t="shared" si="15"/>
        <v>1073.6432460242781</v>
      </c>
      <c r="J219" s="5">
        <f t="shared" si="17"/>
        <v>500.6043967041075</v>
      </c>
      <c r="K219" s="5">
        <f t="shared" si="18"/>
        <v>573.03884932017058</v>
      </c>
      <c r="L219" s="5">
        <f t="shared" si="19"/>
        <v>119572.01635966562</v>
      </c>
    </row>
    <row r="220" spans="7:12" x14ac:dyDescent="0.25">
      <c r="G220" s="7">
        <v>211</v>
      </c>
      <c r="H220" s="6">
        <f t="shared" si="16"/>
        <v>0.05</v>
      </c>
      <c r="I220" s="3">
        <f t="shared" si="15"/>
        <v>1073.6432460242781</v>
      </c>
      <c r="J220" s="5">
        <f t="shared" si="17"/>
        <v>498.21673483194013</v>
      </c>
      <c r="K220" s="5">
        <f t="shared" si="18"/>
        <v>575.42651119233801</v>
      </c>
      <c r="L220" s="5">
        <f t="shared" si="19"/>
        <v>118996.58984847328</v>
      </c>
    </row>
    <row r="221" spans="7:12" x14ac:dyDescent="0.25">
      <c r="G221" s="7">
        <v>212</v>
      </c>
      <c r="H221" s="6">
        <f t="shared" si="16"/>
        <v>0.05</v>
      </c>
      <c r="I221" s="3">
        <f t="shared" si="15"/>
        <v>1073.6432460242781</v>
      </c>
      <c r="J221" s="5">
        <f t="shared" si="17"/>
        <v>495.81912436863871</v>
      </c>
      <c r="K221" s="5">
        <f t="shared" si="18"/>
        <v>577.82412165563937</v>
      </c>
      <c r="L221" s="5">
        <f t="shared" si="19"/>
        <v>118418.76572681764</v>
      </c>
    </row>
    <row r="222" spans="7:12" x14ac:dyDescent="0.25">
      <c r="G222" s="7">
        <v>213</v>
      </c>
      <c r="H222" s="6">
        <f t="shared" si="16"/>
        <v>0.05</v>
      </c>
      <c r="I222" s="3">
        <f t="shared" si="15"/>
        <v>1073.6432460242781</v>
      </c>
      <c r="J222" s="5">
        <f t="shared" si="17"/>
        <v>493.41152386174025</v>
      </c>
      <c r="K222" s="5">
        <f t="shared" si="18"/>
        <v>580.23172216253784</v>
      </c>
      <c r="L222" s="5">
        <f t="shared" si="19"/>
        <v>117838.5340046551</v>
      </c>
    </row>
    <row r="223" spans="7:12" x14ac:dyDescent="0.25">
      <c r="G223" s="7">
        <v>214</v>
      </c>
      <c r="H223" s="6">
        <f t="shared" si="16"/>
        <v>0.05</v>
      </c>
      <c r="I223" s="3">
        <f t="shared" si="15"/>
        <v>1073.6432460242781</v>
      </c>
      <c r="J223" s="5">
        <f t="shared" si="17"/>
        <v>490.99389168606291</v>
      </c>
      <c r="K223" s="5">
        <f t="shared" si="18"/>
        <v>582.64935433821529</v>
      </c>
      <c r="L223" s="5">
        <f t="shared" si="19"/>
        <v>117255.88465031689</v>
      </c>
    </row>
    <row r="224" spans="7:12" x14ac:dyDescent="0.25">
      <c r="G224" s="7">
        <v>215</v>
      </c>
      <c r="H224" s="6">
        <f t="shared" si="16"/>
        <v>0.05</v>
      </c>
      <c r="I224" s="3">
        <f t="shared" si="15"/>
        <v>1073.6432460242781</v>
      </c>
      <c r="J224" s="5">
        <f t="shared" si="17"/>
        <v>488.56618604298706</v>
      </c>
      <c r="K224" s="5">
        <f t="shared" si="18"/>
        <v>585.07705998129109</v>
      </c>
      <c r="L224" s="5">
        <f t="shared" si="19"/>
        <v>116670.80759033559</v>
      </c>
    </row>
    <row r="225" spans="7:12" x14ac:dyDescent="0.25">
      <c r="G225" s="7">
        <v>216</v>
      </c>
      <c r="H225" s="6">
        <f t="shared" si="16"/>
        <v>0.05</v>
      </c>
      <c r="I225" s="3">
        <f t="shared" si="15"/>
        <v>1073.6432460242781</v>
      </c>
      <c r="J225" s="5">
        <f t="shared" si="17"/>
        <v>486.1283649597317</v>
      </c>
      <c r="K225" s="5">
        <f t="shared" si="18"/>
        <v>587.51488106454644</v>
      </c>
      <c r="L225" s="5">
        <f t="shared" si="19"/>
        <v>116083.29270927105</v>
      </c>
    </row>
    <row r="226" spans="7:12" x14ac:dyDescent="0.25">
      <c r="G226" s="7">
        <v>217</v>
      </c>
      <c r="H226" s="6">
        <f t="shared" si="16"/>
        <v>0.05</v>
      </c>
      <c r="I226" s="3">
        <f t="shared" si="15"/>
        <v>1073.6432460242781</v>
      </c>
      <c r="J226" s="5">
        <f t="shared" si="17"/>
        <v>483.68038628862934</v>
      </c>
      <c r="K226" s="5">
        <f t="shared" si="18"/>
        <v>589.96285973564886</v>
      </c>
      <c r="L226" s="5">
        <f t="shared" si="19"/>
        <v>115493.3298495354</v>
      </c>
    </row>
    <row r="227" spans="7:12" x14ac:dyDescent="0.25">
      <c r="G227" s="7">
        <v>218</v>
      </c>
      <c r="H227" s="6">
        <f t="shared" si="16"/>
        <v>0.05</v>
      </c>
      <c r="I227" s="3">
        <f t="shared" si="15"/>
        <v>1073.6432460242781</v>
      </c>
      <c r="J227" s="5">
        <f t="shared" si="17"/>
        <v>481.22220770639751</v>
      </c>
      <c r="K227" s="5">
        <f t="shared" si="18"/>
        <v>592.42103831788063</v>
      </c>
      <c r="L227" s="5">
        <f t="shared" si="19"/>
        <v>114900.90881121751</v>
      </c>
    </row>
    <row r="228" spans="7:12" x14ac:dyDescent="0.25">
      <c r="G228" s="7">
        <v>219</v>
      </c>
      <c r="H228" s="6">
        <f t="shared" si="16"/>
        <v>0.05</v>
      </c>
      <c r="I228" s="3">
        <f t="shared" si="15"/>
        <v>1073.6432460242781</v>
      </c>
      <c r="J228" s="5">
        <f t="shared" si="17"/>
        <v>478.75378671340633</v>
      </c>
      <c r="K228" s="5">
        <f t="shared" si="18"/>
        <v>594.88945931087187</v>
      </c>
      <c r="L228" s="5">
        <f t="shared" si="19"/>
        <v>114306.01935190664</v>
      </c>
    </row>
    <row r="229" spans="7:12" x14ac:dyDescent="0.25">
      <c r="G229" s="7">
        <v>220</v>
      </c>
      <c r="H229" s="6">
        <f t="shared" si="16"/>
        <v>0.05</v>
      </c>
      <c r="I229" s="3">
        <f t="shared" si="15"/>
        <v>1073.6432460242781</v>
      </c>
      <c r="J229" s="5">
        <f t="shared" si="17"/>
        <v>476.27508063294437</v>
      </c>
      <c r="K229" s="5">
        <f t="shared" si="18"/>
        <v>597.36816539133383</v>
      </c>
      <c r="L229" s="5">
        <f t="shared" si="19"/>
        <v>113708.6511865153</v>
      </c>
    </row>
    <row r="230" spans="7:12" x14ac:dyDescent="0.25">
      <c r="G230" s="7">
        <v>221</v>
      </c>
      <c r="H230" s="6">
        <f t="shared" si="16"/>
        <v>0.05</v>
      </c>
      <c r="I230" s="3">
        <f t="shared" si="15"/>
        <v>1073.6432460242781</v>
      </c>
      <c r="J230" s="5">
        <f t="shared" si="17"/>
        <v>473.78604661048047</v>
      </c>
      <c r="K230" s="5">
        <f t="shared" si="18"/>
        <v>599.85719941379762</v>
      </c>
      <c r="L230" s="5">
        <f t="shared" si="19"/>
        <v>113108.7939871015</v>
      </c>
    </row>
    <row r="231" spans="7:12" x14ac:dyDescent="0.25">
      <c r="G231" s="7">
        <v>222</v>
      </c>
      <c r="H231" s="6">
        <f t="shared" si="16"/>
        <v>0.05</v>
      </c>
      <c r="I231" s="3">
        <f t="shared" si="15"/>
        <v>1073.6432460242781</v>
      </c>
      <c r="J231" s="5">
        <f t="shared" si="17"/>
        <v>471.28664161292295</v>
      </c>
      <c r="K231" s="5">
        <f t="shared" si="18"/>
        <v>602.35660441135519</v>
      </c>
      <c r="L231" s="5">
        <f t="shared" si="19"/>
        <v>112506.43738269014</v>
      </c>
    </row>
    <row r="232" spans="7:12" x14ac:dyDescent="0.25">
      <c r="G232" s="7">
        <v>223</v>
      </c>
      <c r="H232" s="6">
        <f t="shared" si="16"/>
        <v>0.05</v>
      </c>
      <c r="I232" s="3">
        <f t="shared" si="15"/>
        <v>1073.6432460242781</v>
      </c>
      <c r="J232" s="5">
        <f t="shared" si="17"/>
        <v>468.77682242787563</v>
      </c>
      <c r="K232" s="5">
        <f t="shared" si="18"/>
        <v>604.86642359640246</v>
      </c>
      <c r="L232" s="5">
        <f t="shared" si="19"/>
        <v>111901.57095909375</v>
      </c>
    </row>
    <row r="233" spans="7:12" x14ac:dyDescent="0.25">
      <c r="G233" s="7">
        <v>224</v>
      </c>
      <c r="H233" s="6">
        <f t="shared" si="16"/>
        <v>0.05</v>
      </c>
      <c r="I233" s="3">
        <f t="shared" si="15"/>
        <v>1073.6432460242781</v>
      </c>
      <c r="J233" s="5">
        <f t="shared" si="17"/>
        <v>466.25654566289063</v>
      </c>
      <c r="K233" s="5">
        <f t="shared" si="18"/>
        <v>607.38670036138751</v>
      </c>
      <c r="L233" s="5">
        <f t="shared" si="19"/>
        <v>111294.18425873236</v>
      </c>
    </row>
    <row r="234" spans="7:12" x14ac:dyDescent="0.25">
      <c r="G234" s="7">
        <v>225</v>
      </c>
      <c r="H234" s="6">
        <f t="shared" si="16"/>
        <v>0.05</v>
      </c>
      <c r="I234" s="3">
        <f t="shared" si="15"/>
        <v>1073.6432460242781</v>
      </c>
      <c r="J234" s="5">
        <f t="shared" si="17"/>
        <v>463.72576774471821</v>
      </c>
      <c r="K234" s="5">
        <f t="shared" si="18"/>
        <v>609.91747827955987</v>
      </c>
      <c r="L234" s="5">
        <f t="shared" si="19"/>
        <v>110684.2667804528</v>
      </c>
    </row>
    <row r="235" spans="7:12" x14ac:dyDescent="0.25">
      <c r="G235" s="7">
        <v>226</v>
      </c>
      <c r="H235" s="6">
        <f t="shared" si="16"/>
        <v>0.05</v>
      </c>
      <c r="I235" s="3">
        <f t="shared" si="15"/>
        <v>1073.6432460242781</v>
      </c>
      <c r="J235" s="5">
        <f t="shared" si="17"/>
        <v>461.18444491855342</v>
      </c>
      <c r="K235" s="5">
        <f t="shared" si="18"/>
        <v>612.45880110572466</v>
      </c>
      <c r="L235" s="5">
        <f t="shared" si="19"/>
        <v>110071.80797934708</v>
      </c>
    </row>
    <row r="236" spans="7:12" x14ac:dyDescent="0.25">
      <c r="G236" s="7">
        <v>227</v>
      </c>
      <c r="H236" s="6">
        <f t="shared" si="16"/>
        <v>0.05</v>
      </c>
      <c r="I236" s="3">
        <f t="shared" si="15"/>
        <v>1073.6432460242781</v>
      </c>
      <c r="J236" s="5">
        <f t="shared" si="17"/>
        <v>458.63253324727953</v>
      </c>
      <c r="K236" s="5">
        <f t="shared" si="18"/>
        <v>615.01071277699862</v>
      </c>
      <c r="L236" s="5">
        <f t="shared" si="19"/>
        <v>109456.79726657008</v>
      </c>
    </row>
    <row r="237" spans="7:12" x14ac:dyDescent="0.25">
      <c r="G237" s="7">
        <v>228</v>
      </c>
      <c r="H237" s="6">
        <f t="shared" si="16"/>
        <v>0.05</v>
      </c>
      <c r="I237" s="3">
        <f t="shared" si="15"/>
        <v>1073.6432460242781</v>
      </c>
      <c r="J237" s="5">
        <f t="shared" si="17"/>
        <v>456.06998861070866</v>
      </c>
      <c r="K237" s="5">
        <f t="shared" si="18"/>
        <v>617.57325741356954</v>
      </c>
      <c r="L237" s="5">
        <f t="shared" si="19"/>
        <v>108839.2240091565</v>
      </c>
    </row>
    <row r="238" spans="7:12" x14ac:dyDescent="0.25">
      <c r="G238" s="7">
        <v>229</v>
      </c>
      <c r="H238" s="6">
        <f t="shared" si="16"/>
        <v>0.05</v>
      </c>
      <c r="I238" s="3">
        <f t="shared" si="15"/>
        <v>1073.6432460242781</v>
      </c>
      <c r="J238" s="5">
        <f t="shared" si="17"/>
        <v>453.49676670481881</v>
      </c>
      <c r="K238" s="5">
        <f t="shared" si="18"/>
        <v>620.14647931945933</v>
      </c>
      <c r="L238" s="5">
        <f t="shared" si="19"/>
        <v>108219.07752983704</v>
      </c>
    </row>
    <row r="239" spans="7:12" x14ac:dyDescent="0.25">
      <c r="G239" s="7">
        <v>230</v>
      </c>
      <c r="H239" s="6">
        <f t="shared" si="16"/>
        <v>0.05</v>
      </c>
      <c r="I239" s="3">
        <f t="shared" si="15"/>
        <v>1073.6432460242781</v>
      </c>
      <c r="J239" s="5">
        <f t="shared" si="17"/>
        <v>450.91282304098769</v>
      </c>
      <c r="K239" s="5">
        <f t="shared" si="18"/>
        <v>622.73042298329051</v>
      </c>
      <c r="L239" s="5">
        <f t="shared" si="19"/>
        <v>107596.34710685375</v>
      </c>
    </row>
    <row r="240" spans="7:12" x14ac:dyDescent="0.25">
      <c r="G240" s="7">
        <v>231</v>
      </c>
      <c r="H240" s="6">
        <f t="shared" si="16"/>
        <v>0.05</v>
      </c>
      <c r="I240" s="3">
        <f t="shared" si="15"/>
        <v>1073.6432460242781</v>
      </c>
      <c r="J240" s="5">
        <f t="shared" si="17"/>
        <v>448.31811294522396</v>
      </c>
      <c r="K240" s="5">
        <f t="shared" si="18"/>
        <v>625.32513307905424</v>
      </c>
      <c r="L240" s="5">
        <f t="shared" si="19"/>
        <v>106971.0219737747</v>
      </c>
    </row>
    <row r="241" spans="7:12" x14ac:dyDescent="0.25">
      <c r="G241" s="7">
        <v>232</v>
      </c>
      <c r="H241" s="6">
        <f t="shared" si="16"/>
        <v>0.05</v>
      </c>
      <c r="I241" s="3">
        <f t="shared" si="15"/>
        <v>1073.6432460242781</v>
      </c>
      <c r="J241" s="5">
        <f t="shared" si="17"/>
        <v>445.71259155739455</v>
      </c>
      <c r="K241" s="5">
        <f t="shared" si="18"/>
        <v>627.93065446688365</v>
      </c>
      <c r="L241" s="5">
        <f t="shared" si="19"/>
        <v>106343.09131930782</v>
      </c>
    </row>
    <row r="242" spans="7:12" x14ac:dyDescent="0.25">
      <c r="G242" s="7">
        <v>233</v>
      </c>
      <c r="H242" s="6">
        <f t="shared" si="16"/>
        <v>0.05</v>
      </c>
      <c r="I242" s="3">
        <f t="shared" si="15"/>
        <v>1073.6432460242781</v>
      </c>
      <c r="J242" s="5">
        <f t="shared" si="17"/>
        <v>443.09621383044924</v>
      </c>
      <c r="K242" s="5">
        <f t="shared" si="18"/>
        <v>630.54703219382895</v>
      </c>
      <c r="L242" s="5">
        <f t="shared" si="19"/>
        <v>105712.54428711398</v>
      </c>
    </row>
    <row r="243" spans="7:12" x14ac:dyDescent="0.25">
      <c r="G243" s="7">
        <v>234</v>
      </c>
      <c r="H243" s="6">
        <f t="shared" si="16"/>
        <v>0.05</v>
      </c>
      <c r="I243" s="3">
        <f t="shared" si="15"/>
        <v>1073.6432460242781</v>
      </c>
      <c r="J243" s="5">
        <f t="shared" si="17"/>
        <v>440.46893452964167</v>
      </c>
      <c r="K243" s="5">
        <f t="shared" si="18"/>
        <v>633.17431149463641</v>
      </c>
      <c r="L243" s="5">
        <f t="shared" si="19"/>
        <v>105079.36997561935</v>
      </c>
    </row>
    <row r="244" spans="7:12" x14ac:dyDescent="0.25">
      <c r="G244" s="7">
        <v>235</v>
      </c>
      <c r="H244" s="6">
        <f t="shared" si="16"/>
        <v>0.05</v>
      </c>
      <c r="I244" s="3">
        <f t="shared" si="15"/>
        <v>1073.6432460242781</v>
      </c>
      <c r="J244" s="5">
        <f t="shared" si="17"/>
        <v>437.83070823174734</v>
      </c>
      <c r="K244" s="5">
        <f t="shared" si="18"/>
        <v>635.81253779253075</v>
      </c>
      <c r="L244" s="5">
        <f t="shared" si="19"/>
        <v>104443.55743782682</v>
      </c>
    </row>
    <row r="245" spans="7:12" x14ac:dyDescent="0.25">
      <c r="G245" s="7">
        <v>236</v>
      </c>
      <c r="H245" s="6">
        <f t="shared" si="16"/>
        <v>0.05</v>
      </c>
      <c r="I245" s="3">
        <f t="shared" si="15"/>
        <v>1073.6432460242781</v>
      </c>
      <c r="J245" s="5">
        <f t="shared" si="17"/>
        <v>435.1814893242784</v>
      </c>
      <c r="K245" s="5">
        <f t="shared" si="18"/>
        <v>638.4617566999998</v>
      </c>
      <c r="L245" s="5">
        <f t="shared" si="19"/>
        <v>103805.09568112683</v>
      </c>
    </row>
    <row r="246" spans="7:12" x14ac:dyDescent="0.25">
      <c r="G246" s="7">
        <v>237</v>
      </c>
      <c r="H246" s="6">
        <f t="shared" si="16"/>
        <v>0.05</v>
      </c>
      <c r="I246" s="3">
        <f t="shared" si="15"/>
        <v>1073.6432460242781</v>
      </c>
      <c r="J246" s="5">
        <f t="shared" si="17"/>
        <v>432.52123200469515</v>
      </c>
      <c r="K246" s="5">
        <f t="shared" si="18"/>
        <v>641.12201401958305</v>
      </c>
      <c r="L246" s="5">
        <f t="shared" si="19"/>
        <v>103163.97366710725</v>
      </c>
    </row>
    <row r="247" spans="7:12" x14ac:dyDescent="0.25">
      <c r="G247" s="7">
        <v>238</v>
      </c>
      <c r="H247" s="6">
        <f t="shared" si="16"/>
        <v>0.05</v>
      </c>
      <c r="I247" s="3">
        <f t="shared" si="15"/>
        <v>1073.6432460242781</v>
      </c>
      <c r="J247" s="5">
        <f t="shared" si="17"/>
        <v>429.84989027961359</v>
      </c>
      <c r="K247" s="5">
        <f t="shared" si="18"/>
        <v>643.7933557446645</v>
      </c>
      <c r="L247" s="5">
        <f t="shared" si="19"/>
        <v>102520.18031136258</v>
      </c>
    </row>
    <row r="248" spans="7:12" x14ac:dyDescent="0.25">
      <c r="G248" s="7">
        <v>239</v>
      </c>
      <c r="H248" s="6">
        <f t="shared" si="16"/>
        <v>0.05</v>
      </c>
      <c r="I248" s="3">
        <f t="shared" si="15"/>
        <v>1073.6432460242781</v>
      </c>
      <c r="J248" s="5">
        <f t="shared" si="17"/>
        <v>427.16741796401078</v>
      </c>
      <c r="K248" s="5">
        <f t="shared" si="18"/>
        <v>646.4758280602673</v>
      </c>
      <c r="L248" s="5">
        <f t="shared" si="19"/>
        <v>101873.70448330231</v>
      </c>
    </row>
    <row r="249" spans="7:12" x14ac:dyDescent="0.25">
      <c r="G249" s="7">
        <v>240</v>
      </c>
      <c r="H249" s="6">
        <f t="shared" si="16"/>
        <v>0.05</v>
      </c>
      <c r="I249" s="3">
        <f t="shared" si="15"/>
        <v>1073.6432460242781</v>
      </c>
      <c r="J249" s="5">
        <f t="shared" si="17"/>
        <v>424.4737686804263</v>
      </c>
      <c r="K249" s="5">
        <f t="shared" si="18"/>
        <v>649.1694773438519</v>
      </c>
      <c r="L249" s="5">
        <f t="shared" si="19"/>
        <v>101224.53500595846</v>
      </c>
    </row>
    <row r="250" spans="7:12" x14ac:dyDescent="0.25">
      <c r="G250" s="7">
        <v>241</v>
      </c>
      <c r="H250" s="6">
        <f t="shared" si="16"/>
        <v>0.05</v>
      </c>
      <c r="I250" s="3">
        <f t="shared" si="15"/>
        <v>1073.6432460242781</v>
      </c>
      <c r="J250" s="5">
        <f t="shared" si="17"/>
        <v>421.76889585816025</v>
      </c>
      <c r="K250" s="5">
        <f t="shared" si="18"/>
        <v>651.87435016611789</v>
      </c>
      <c r="L250" s="5">
        <f t="shared" si="19"/>
        <v>100572.66065579234</v>
      </c>
    </row>
    <row r="251" spans="7:12" x14ac:dyDescent="0.25">
      <c r="G251" s="7">
        <v>242</v>
      </c>
      <c r="H251" s="6">
        <f t="shared" si="16"/>
        <v>0.05</v>
      </c>
      <c r="I251" s="3">
        <f t="shared" si="15"/>
        <v>1073.6432460242781</v>
      </c>
      <c r="J251" s="5">
        <f t="shared" si="17"/>
        <v>419.05275273246815</v>
      </c>
      <c r="K251" s="5">
        <f t="shared" si="18"/>
        <v>654.59049329180993</v>
      </c>
      <c r="L251" s="5">
        <f t="shared" si="19"/>
        <v>99918.070162500531</v>
      </c>
    </row>
    <row r="252" spans="7:12" x14ac:dyDescent="0.25">
      <c r="G252" s="7">
        <v>243</v>
      </c>
      <c r="H252" s="6">
        <f t="shared" si="16"/>
        <v>0.05</v>
      </c>
      <c r="I252" s="3">
        <f t="shared" si="15"/>
        <v>1073.6432460242781</v>
      </c>
      <c r="J252" s="5">
        <f t="shared" si="17"/>
        <v>416.32529234375221</v>
      </c>
      <c r="K252" s="5">
        <f t="shared" si="18"/>
        <v>657.31795368052599</v>
      </c>
      <c r="L252" s="5">
        <f t="shared" si="19"/>
        <v>99260.752208820006</v>
      </c>
    </row>
    <row r="253" spans="7:12" x14ac:dyDescent="0.25">
      <c r="G253" s="7">
        <v>244</v>
      </c>
      <c r="H253" s="6">
        <f t="shared" si="16"/>
        <v>0.05</v>
      </c>
      <c r="I253" s="3">
        <f t="shared" si="15"/>
        <v>1073.6432460242781</v>
      </c>
      <c r="J253" s="5">
        <f t="shared" si="17"/>
        <v>413.58646753675004</v>
      </c>
      <c r="K253" s="5">
        <f t="shared" si="18"/>
        <v>660.05677848752816</v>
      </c>
      <c r="L253" s="5">
        <f t="shared" si="19"/>
        <v>98600.695430332475</v>
      </c>
    </row>
    <row r="254" spans="7:12" x14ac:dyDescent="0.25">
      <c r="G254" s="7">
        <v>245</v>
      </c>
      <c r="H254" s="6">
        <f t="shared" si="16"/>
        <v>0.05</v>
      </c>
      <c r="I254" s="3">
        <f t="shared" si="15"/>
        <v>1073.6432460242781</v>
      </c>
      <c r="J254" s="5">
        <f t="shared" si="17"/>
        <v>410.8362309597187</v>
      </c>
      <c r="K254" s="5">
        <f t="shared" si="18"/>
        <v>662.80701506455944</v>
      </c>
      <c r="L254" s="5">
        <f t="shared" si="19"/>
        <v>97937.888415267909</v>
      </c>
    </row>
    <row r="255" spans="7:12" x14ac:dyDescent="0.25">
      <c r="G255" s="7">
        <v>246</v>
      </c>
      <c r="H255" s="6">
        <f t="shared" si="16"/>
        <v>0.05</v>
      </c>
      <c r="I255" s="3">
        <f t="shared" si="15"/>
        <v>1073.6432460242781</v>
      </c>
      <c r="J255" s="5">
        <f t="shared" si="17"/>
        <v>408.07453506361634</v>
      </c>
      <c r="K255" s="5">
        <f t="shared" si="18"/>
        <v>665.56871096066175</v>
      </c>
      <c r="L255" s="5">
        <f t="shared" si="19"/>
        <v>97272.319704307243</v>
      </c>
    </row>
    <row r="256" spans="7:12" x14ac:dyDescent="0.25">
      <c r="G256" s="7">
        <v>247</v>
      </c>
      <c r="H256" s="6">
        <f t="shared" si="16"/>
        <v>0.05</v>
      </c>
      <c r="I256" s="3">
        <f t="shared" si="15"/>
        <v>1073.6432460242781</v>
      </c>
      <c r="J256" s="5">
        <f t="shared" si="17"/>
        <v>405.3013321012802</v>
      </c>
      <c r="K256" s="5">
        <f t="shared" si="18"/>
        <v>668.34191392299795</v>
      </c>
      <c r="L256" s="5">
        <f t="shared" si="19"/>
        <v>96603.977790384248</v>
      </c>
    </row>
    <row r="257" spans="7:12" x14ac:dyDescent="0.25">
      <c r="G257" s="7">
        <v>248</v>
      </c>
      <c r="H257" s="6">
        <f t="shared" si="16"/>
        <v>0.05</v>
      </c>
      <c r="I257" s="3">
        <f t="shared" si="15"/>
        <v>1073.6432460242781</v>
      </c>
      <c r="J257" s="5">
        <f t="shared" si="17"/>
        <v>402.51657412660103</v>
      </c>
      <c r="K257" s="5">
        <f t="shared" si="18"/>
        <v>671.12667189767717</v>
      </c>
      <c r="L257" s="5">
        <f t="shared" si="19"/>
        <v>95932.851118486564</v>
      </c>
    </row>
    <row r="258" spans="7:12" x14ac:dyDescent="0.25">
      <c r="G258" s="7">
        <v>249</v>
      </c>
      <c r="H258" s="6">
        <f t="shared" si="16"/>
        <v>0.05</v>
      </c>
      <c r="I258" s="3">
        <f t="shared" si="15"/>
        <v>1073.6432460242781</v>
      </c>
      <c r="J258" s="5">
        <f t="shared" si="17"/>
        <v>399.72021299369402</v>
      </c>
      <c r="K258" s="5">
        <f t="shared" si="18"/>
        <v>673.92303303058407</v>
      </c>
      <c r="L258" s="5">
        <f t="shared" si="19"/>
        <v>95258.928085455977</v>
      </c>
    </row>
    <row r="259" spans="7:12" x14ac:dyDescent="0.25">
      <c r="G259" s="7">
        <v>250</v>
      </c>
      <c r="H259" s="6">
        <f t="shared" si="16"/>
        <v>0.05</v>
      </c>
      <c r="I259" s="3">
        <f t="shared" si="15"/>
        <v>1073.6432460242781</v>
      </c>
      <c r="J259" s="5">
        <f t="shared" si="17"/>
        <v>396.91220035606653</v>
      </c>
      <c r="K259" s="5">
        <f t="shared" si="18"/>
        <v>676.73104566821166</v>
      </c>
      <c r="L259" s="5">
        <f t="shared" si="19"/>
        <v>94582.197039787759</v>
      </c>
    </row>
    <row r="260" spans="7:12" x14ac:dyDescent="0.25">
      <c r="G260" s="7">
        <v>251</v>
      </c>
      <c r="H260" s="6">
        <f t="shared" si="16"/>
        <v>0.05</v>
      </c>
      <c r="I260" s="3">
        <f t="shared" si="15"/>
        <v>1073.6432460242781</v>
      </c>
      <c r="J260" s="5">
        <f t="shared" si="17"/>
        <v>394.09248766578236</v>
      </c>
      <c r="K260" s="5">
        <f t="shared" si="18"/>
        <v>679.55075835849584</v>
      </c>
      <c r="L260" s="5">
        <f t="shared" si="19"/>
        <v>93902.646281429261</v>
      </c>
    </row>
    <row r="261" spans="7:12" x14ac:dyDescent="0.25">
      <c r="G261" s="7">
        <v>252</v>
      </c>
      <c r="H261" s="6">
        <f t="shared" si="16"/>
        <v>0.05</v>
      </c>
      <c r="I261" s="3">
        <f t="shared" si="15"/>
        <v>1073.6432460242781</v>
      </c>
      <c r="J261" s="5">
        <f t="shared" si="17"/>
        <v>391.26102617262194</v>
      </c>
      <c r="K261" s="5">
        <f t="shared" si="18"/>
        <v>682.38221985165615</v>
      </c>
      <c r="L261" s="5">
        <f t="shared" si="19"/>
        <v>93220.264061577604</v>
      </c>
    </row>
    <row r="262" spans="7:12" x14ac:dyDescent="0.25">
      <c r="G262" s="7">
        <v>253</v>
      </c>
      <c r="H262" s="6">
        <f t="shared" si="16"/>
        <v>0.05</v>
      </c>
      <c r="I262" s="3">
        <f t="shared" si="15"/>
        <v>1073.6432460242781</v>
      </c>
      <c r="J262" s="5">
        <f t="shared" si="17"/>
        <v>388.41776692323998</v>
      </c>
      <c r="K262" s="5">
        <f t="shared" si="18"/>
        <v>685.22547910103822</v>
      </c>
      <c r="L262" s="5">
        <f t="shared" si="19"/>
        <v>92535.038582476569</v>
      </c>
    </row>
    <row r="263" spans="7:12" x14ac:dyDescent="0.25">
      <c r="G263" s="7">
        <v>254</v>
      </c>
      <c r="H263" s="6">
        <f t="shared" si="16"/>
        <v>0.05</v>
      </c>
      <c r="I263" s="3">
        <f t="shared" si="15"/>
        <v>1073.6432460242781</v>
      </c>
      <c r="J263" s="5">
        <f t="shared" si="17"/>
        <v>385.56266076031903</v>
      </c>
      <c r="K263" s="5">
        <f t="shared" si="18"/>
        <v>688.08058526395916</v>
      </c>
      <c r="L263" s="5">
        <f t="shared" si="19"/>
        <v>91846.957997212608</v>
      </c>
    </row>
    <row r="264" spans="7:12" x14ac:dyDescent="0.25">
      <c r="G264" s="7">
        <v>255</v>
      </c>
      <c r="H264" s="6">
        <f t="shared" si="16"/>
        <v>0.05</v>
      </c>
      <c r="I264" s="3">
        <f t="shared" si="15"/>
        <v>1073.6432460242781</v>
      </c>
      <c r="J264" s="5">
        <f t="shared" si="17"/>
        <v>382.69565832171924</v>
      </c>
      <c r="K264" s="5">
        <f t="shared" si="18"/>
        <v>690.94758770255885</v>
      </c>
      <c r="L264" s="5">
        <f t="shared" si="19"/>
        <v>91156.010409510054</v>
      </c>
    </row>
    <row r="265" spans="7:12" x14ac:dyDescent="0.25">
      <c r="G265" s="7">
        <v>256</v>
      </c>
      <c r="H265" s="6">
        <f t="shared" si="16"/>
        <v>0.05</v>
      </c>
      <c r="I265" s="3">
        <f t="shared" si="15"/>
        <v>1073.6432460242781</v>
      </c>
      <c r="J265" s="5">
        <f t="shared" si="17"/>
        <v>379.81671003962521</v>
      </c>
      <c r="K265" s="5">
        <f t="shared" si="18"/>
        <v>693.82653598465299</v>
      </c>
      <c r="L265" s="5">
        <f t="shared" si="19"/>
        <v>90462.183873525399</v>
      </c>
    </row>
    <row r="266" spans="7:12" x14ac:dyDescent="0.25">
      <c r="G266" s="7">
        <v>257</v>
      </c>
      <c r="H266" s="6">
        <f t="shared" si="16"/>
        <v>0.05</v>
      </c>
      <c r="I266" s="3">
        <f t="shared" ref="I266:I329" si="20">$E$14</f>
        <v>1073.6432460242781</v>
      </c>
      <c r="J266" s="5">
        <f t="shared" si="17"/>
        <v>376.92576613968919</v>
      </c>
      <c r="K266" s="5">
        <f t="shared" si="18"/>
        <v>696.71747988458901</v>
      </c>
      <c r="L266" s="5">
        <f t="shared" si="19"/>
        <v>89765.466393640803</v>
      </c>
    </row>
    <row r="267" spans="7:12" x14ac:dyDescent="0.25">
      <c r="G267" s="7">
        <v>258</v>
      </c>
      <c r="H267" s="6">
        <f t="shared" ref="H267:H330" si="21">$E$11</f>
        <v>0.05</v>
      </c>
      <c r="I267" s="3">
        <f t="shared" si="20"/>
        <v>1073.6432460242781</v>
      </c>
      <c r="J267" s="5">
        <f t="shared" ref="J267:J330" si="22">L266*H267/12</f>
        <v>374.02277664016998</v>
      </c>
      <c r="K267" s="5">
        <f t="shared" ref="K267:K330" si="23">I267-J267</f>
        <v>699.62046938410822</v>
      </c>
      <c r="L267" s="5">
        <f t="shared" ref="L267:L330" si="24">L266-K267</f>
        <v>89065.84592425669</v>
      </c>
    </row>
    <row r="268" spans="7:12" x14ac:dyDescent="0.25">
      <c r="G268" s="7">
        <v>259</v>
      </c>
      <c r="H268" s="6">
        <f t="shared" si="21"/>
        <v>0.05</v>
      </c>
      <c r="I268" s="3">
        <f t="shared" si="20"/>
        <v>1073.6432460242781</v>
      </c>
      <c r="J268" s="5">
        <f t="shared" si="22"/>
        <v>371.1076913510696</v>
      </c>
      <c r="K268" s="5">
        <f t="shared" si="23"/>
        <v>702.53555467320848</v>
      </c>
      <c r="L268" s="5">
        <f t="shared" si="24"/>
        <v>88363.310369583487</v>
      </c>
    </row>
    <row r="269" spans="7:12" x14ac:dyDescent="0.25">
      <c r="G269" s="7">
        <v>260</v>
      </c>
      <c r="H269" s="6">
        <f t="shared" si="21"/>
        <v>0.05</v>
      </c>
      <c r="I269" s="3">
        <f t="shared" si="20"/>
        <v>1073.6432460242781</v>
      </c>
      <c r="J269" s="5">
        <f t="shared" si="22"/>
        <v>368.18045987326451</v>
      </c>
      <c r="K269" s="5">
        <f t="shared" si="23"/>
        <v>705.46278615101369</v>
      </c>
      <c r="L269" s="5">
        <f t="shared" si="24"/>
        <v>87657.847583432478</v>
      </c>
    </row>
    <row r="270" spans="7:12" x14ac:dyDescent="0.25">
      <c r="G270" s="7">
        <v>261</v>
      </c>
      <c r="H270" s="6">
        <f t="shared" si="21"/>
        <v>0.05</v>
      </c>
      <c r="I270" s="3">
        <f t="shared" si="20"/>
        <v>1073.6432460242781</v>
      </c>
      <c r="J270" s="5">
        <f t="shared" si="22"/>
        <v>365.24103159763536</v>
      </c>
      <c r="K270" s="5">
        <f t="shared" si="23"/>
        <v>708.40221442664279</v>
      </c>
      <c r="L270" s="5">
        <f t="shared" si="24"/>
        <v>86949.445369005829</v>
      </c>
    </row>
    <row r="271" spans="7:12" x14ac:dyDescent="0.25">
      <c r="G271" s="7">
        <v>262</v>
      </c>
      <c r="H271" s="6">
        <f t="shared" si="21"/>
        <v>0.05</v>
      </c>
      <c r="I271" s="3">
        <f t="shared" si="20"/>
        <v>1073.6432460242781</v>
      </c>
      <c r="J271" s="5">
        <f t="shared" si="22"/>
        <v>362.28935570419094</v>
      </c>
      <c r="K271" s="5">
        <f t="shared" si="23"/>
        <v>711.3538903200872</v>
      </c>
      <c r="L271" s="5">
        <f t="shared" si="24"/>
        <v>86238.091478685747</v>
      </c>
    </row>
    <row r="272" spans="7:12" x14ac:dyDescent="0.25">
      <c r="G272" s="7">
        <v>263</v>
      </c>
      <c r="H272" s="6">
        <f t="shared" si="21"/>
        <v>0.05</v>
      </c>
      <c r="I272" s="3">
        <f t="shared" si="20"/>
        <v>1073.6432460242781</v>
      </c>
      <c r="J272" s="5">
        <f t="shared" si="22"/>
        <v>359.32538116119059</v>
      </c>
      <c r="K272" s="5">
        <f t="shared" si="23"/>
        <v>714.31786486308761</v>
      </c>
      <c r="L272" s="5">
        <f t="shared" si="24"/>
        <v>85523.773613822661</v>
      </c>
    </row>
    <row r="273" spans="7:12" x14ac:dyDescent="0.25">
      <c r="G273" s="7">
        <v>264</v>
      </c>
      <c r="H273" s="6">
        <f t="shared" si="21"/>
        <v>0.05</v>
      </c>
      <c r="I273" s="3">
        <f t="shared" si="20"/>
        <v>1073.6432460242781</v>
      </c>
      <c r="J273" s="5">
        <f t="shared" si="22"/>
        <v>356.34905672426112</v>
      </c>
      <c r="K273" s="5">
        <f t="shared" si="23"/>
        <v>717.29418930001702</v>
      </c>
      <c r="L273" s="5">
        <f t="shared" si="24"/>
        <v>84806.479424522637</v>
      </c>
    </row>
    <row r="274" spans="7:12" x14ac:dyDescent="0.25">
      <c r="G274" s="7">
        <v>265</v>
      </c>
      <c r="H274" s="6">
        <f t="shared" si="21"/>
        <v>0.05</v>
      </c>
      <c r="I274" s="3">
        <f t="shared" si="20"/>
        <v>1073.6432460242781</v>
      </c>
      <c r="J274" s="5">
        <f t="shared" si="22"/>
        <v>353.360330935511</v>
      </c>
      <c r="K274" s="5">
        <f t="shared" si="23"/>
        <v>720.28291508876714</v>
      </c>
      <c r="L274" s="5">
        <f t="shared" si="24"/>
        <v>84086.196509433867</v>
      </c>
    </row>
    <row r="275" spans="7:12" x14ac:dyDescent="0.25">
      <c r="G275" s="7">
        <v>266</v>
      </c>
      <c r="H275" s="6">
        <f t="shared" si="21"/>
        <v>0.05</v>
      </c>
      <c r="I275" s="3">
        <f t="shared" si="20"/>
        <v>1073.6432460242781</v>
      </c>
      <c r="J275" s="5">
        <f t="shared" si="22"/>
        <v>350.35915212264109</v>
      </c>
      <c r="K275" s="5">
        <f t="shared" si="23"/>
        <v>723.28409390163711</v>
      </c>
      <c r="L275" s="5">
        <f t="shared" si="24"/>
        <v>83362.912415532235</v>
      </c>
    </row>
    <row r="276" spans="7:12" x14ac:dyDescent="0.25">
      <c r="G276" s="7">
        <v>267</v>
      </c>
      <c r="H276" s="6">
        <f t="shared" si="21"/>
        <v>0.05</v>
      </c>
      <c r="I276" s="3">
        <f t="shared" si="20"/>
        <v>1073.6432460242781</v>
      </c>
      <c r="J276" s="5">
        <f t="shared" si="22"/>
        <v>347.34546839805103</v>
      </c>
      <c r="K276" s="5">
        <f t="shared" si="23"/>
        <v>726.29777762622712</v>
      </c>
      <c r="L276" s="5">
        <f t="shared" si="24"/>
        <v>82636.614637906008</v>
      </c>
    </row>
    <row r="277" spans="7:12" x14ac:dyDescent="0.25">
      <c r="G277" s="7">
        <v>268</v>
      </c>
      <c r="H277" s="6">
        <f t="shared" si="21"/>
        <v>0.05</v>
      </c>
      <c r="I277" s="3">
        <f t="shared" si="20"/>
        <v>1073.6432460242781</v>
      </c>
      <c r="J277" s="5">
        <f t="shared" si="22"/>
        <v>344.31922765794167</v>
      </c>
      <c r="K277" s="5">
        <f t="shared" si="23"/>
        <v>729.32401836633653</v>
      </c>
      <c r="L277" s="5">
        <f t="shared" si="24"/>
        <v>81907.290619539679</v>
      </c>
    </row>
    <row r="278" spans="7:12" x14ac:dyDescent="0.25">
      <c r="G278" s="7">
        <v>269</v>
      </c>
      <c r="H278" s="6">
        <f t="shared" si="21"/>
        <v>0.05</v>
      </c>
      <c r="I278" s="3">
        <f t="shared" si="20"/>
        <v>1073.6432460242781</v>
      </c>
      <c r="J278" s="5">
        <f t="shared" si="22"/>
        <v>341.28037758141534</v>
      </c>
      <c r="K278" s="5">
        <f t="shared" si="23"/>
        <v>732.3628684428628</v>
      </c>
      <c r="L278" s="5">
        <f t="shared" si="24"/>
        <v>81174.92775109681</v>
      </c>
    </row>
    <row r="279" spans="7:12" x14ac:dyDescent="0.25">
      <c r="G279" s="7">
        <v>270</v>
      </c>
      <c r="H279" s="6">
        <f t="shared" si="21"/>
        <v>0.05</v>
      </c>
      <c r="I279" s="3">
        <f t="shared" si="20"/>
        <v>1073.6432460242781</v>
      </c>
      <c r="J279" s="5">
        <f t="shared" si="22"/>
        <v>338.22886562957007</v>
      </c>
      <c r="K279" s="5">
        <f t="shared" si="23"/>
        <v>735.41438039470813</v>
      </c>
      <c r="L279" s="5">
        <f t="shared" si="24"/>
        <v>80439.513370702101</v>
      </c>
    </row>
    <row r="280" spans="7:12" x14ac:dyDescent="0.25">
      <c r="G280" s="7">
        <v>271</v>
      </c>
      <c r="H280" s="6">
        <f t="shared" si="21"/>
        <v>0.05</v>
      </c>
      <c r="I280" s="3">
        <f t="shared" si="20"/>
        <v>1073.6432460242781</v>
      </c>
      <c r="J280" s="5">
        <f t="shared" si="22"/>
        <v>335.16463904459209</v>
      </c>
      <c r="K280" s="5">
        <f t="shared" si="23"/>
        <v>738.47860697968599</v>
      </c>
      <c r="L280" s="5">
        <f t="shared" si="24"/>
        <v>79701.034763722419</v>
      </c>
    </row>
    <row r="281" spans="7:12" x14ac:dyDescent="0.25">
      <c r="G281" s="7">
        <v>272</v>
      </c>
      <c r="H281" s="6">
        <f t="shared" si="21"/>
        <v>0.05</v>
      </c>
      <c r="I281" s="3">
        <f t="shared" si="20"/>
        <v>1073.6432460242781</v>
      </c>
      <c r="J281" s="5">
        <f t="shared" si="22"/>
        <v>332.08764484884341</v>
      </c>
      <c r="K281" s="5">
        <f t="shared" si="23"/>
        <v>741.55560117543473</v>
      </c>
      <c r="L281" s="5">
        <f t="shared" si="24"/>
        <v>78959.479162546981</v>
      </c>
    </row>
    <row r="282" spans="7:12" x14ac:dyDescent="0.25">
      <c r="G282" s="7">
        <v>273</v>
      </c>
      <c r="H282" s="6">
        <f t="shared" si="21"/>
        <v>0.05</v>
      </c>
      <c r="I282" s="3">
        <f t="shared" si="20"/>
        <v>1073.6432460242781</v>
      </c>
      <c r="J282" s="5">
        <f t="shared" si="22"/>
        <v>328.99782984394579</v>
      </c>
      <c r="K282" s="5">
        <f t="shared" si="23"/>
        <v>744.6454161803324</v>
      </c>
      <c r="L282" s="5">
        <f t="shared" si="24"/>
        <v>78214.833746366654</v>
      </c>
    </row>
    <row r="283" spans="7:12" x14ac:dyDescent="0.25">
      <c r="G283" s="7">
        <v>274</v>
      </c>
      <c r="H283" s="6">
        <f t="shared" si="21"/>
        <v>0.05</v>
      </c>
      <c r="I283" s="3">
        <f t="shared" si="20"/>
        <v>1073.6432460242781</v>
      </c>
      <c r="J283" s="5">
        <f t="shared" si="22"/>
        <v>325.89514060986107</v>
      </c>
      <c r="K283" s="5">
        <f t="shared" si="23"/>
        <v>747.74810541441707</v>
      </c>
      <c r="L283" s="5">
        <f t="shared" si="24"/>
        <v>77467.085640952238</v>
      </c>
    </row>
    <row r="284" spans="7:12" x14ac:dyDescent="0.25">
      <c r="G284" s="7">
        <v>275</v>
      </c>
      <c r="H284" s="6">
        <f t="shared" si="21"/>
        <v>0.05</v>
      </c>
      <c r="I284" s="3">
        <f t="shared" si="20"/>
        <v>1073.6432460242781</v>
      </c>
      <c r="J284" s="5">
        <f t="shared" si="22"/>
        <v>322.77952350396771</v>
      </c>
      <c r="K284" s="5">
        <f t="shared" si="23"/>
        <v>750.86372252031038</v>
      </c>
      <c r="L284" s="5">
        <f t="shared" si="24"/>
        <v>76716.221918431926</v>
      </c>
    </row>
    <row r="285" spans="7:12" x14ac:dyDescent="0.25">
      <c r="G285" s="7">
        <v>276</v>
      </c>
      <c r="H285" s="6">
        <f t="shared" si="21"/>
        <v>0.05</v>
      </c>
      <c r="I285" s="3">
        <f t="shared" si="20"/>
        <v>1073.6432460242781</v>
      </c>
      <c r="J285" s="5">
        <f t="shared" si="22"/>
        <v>319.65092466013306</v>
      </c>
      <c r="K285" s="5">
        <f t="shared" si="23"/>
        <v>753.99232136414503</v>
      </c>
      <c r="L285" s="5">
        <f t="shared" si="24"/>
        <v>75962.229597067781</v>
      </c>
    </row>
    <row r="286" spans="7:12" x14ac:dyDescent="0.25">
      <c r="G286" s="7">
        <v>277</v>
      </c>
      <c r="H286" s="6">
        <f t="shared" si="21"/>
        <v>0.05</v>
      </c>
      <c r="I286" s="3">
        <f t="shared" si="20"/>
        <v>1073.6432460242781</v>
      </c>
      <c r="J286" s="5">
        <f t="shared" si="22"/>
        <v>316.50928998778244</v>
      </c>
      <c r="K286" s="5">
        <f t="shared" si="23"/>
        <v>757.13395603649565</v>
      </c>
      <c r="L286" s="5">
        <f t="shared" si="24"/>
        <v>75205.095641031279</v>
      </c>
    </row>
    <row r="287" spans="7:12" x14ac:dyDescent="0.25">
      <c r="G287" s="7">
        <v>278</v>
      </c>
      <c r="H287" s="6">
        <f t="shared" si="21"/>
        <v>0.05</v>
      </c>
      <c r="I287" s="3">
        <f t="shared" si="20"/>
        <v>1073.6432460242781</v>
      </c>
      <c r="J287" s="5">
        <f t="shared" si="22"/>
        <v>313.35456517096367</v>
      </c>
      <c r="K287" s="5">
        <f t="shared" si="23"/>
        <v>760.28868085331442</v>
      </c>
      <c r="L287" s="5">
        <f t="shared" si="24"/>
        <v>74444.806960177972</v>
      </c>
    </row>
    <row r="288" spans="7:12" x14ac:dyDescent="0.25">
      <c r="G288" s="7">
        <v>279</v>
      </c>
      <c r="H288" s="6">
        <f t="shared" si="21"/>
        <v>0.05</v>
      </c>
      <c r="I288" s="3">
        <f t="shared" si="20"/>
        <v>1073.6432460242781</v>
      </c>
      <c r="J288" s="5">
        <f t="shared" si="22"/>
        <v>310.18669566740823</v>
      </c>
      <c r="K288" s="5">
        <f t="shared" si="23"/>
        <v>763.45655035686991</v>
      </c>
      <c r="L288" s="5">
        <f t="shared" si="24"/>
        <v>73681.350409821098</v>
      </c>
    </row>
    <row r="289" spans="7:12" x14ac:dyDescent="0.25">
      <c r="G289" s="7">
        <v>280</v>
      </c>
      <c r="H289" s="6">
        <f t="shared" si="21"/>
        <v>0.05</v>
      </c>
      <c r="I289" s="3">
        <f t="shared" si="20"/>
        <v>1073.6432460242781</v>
      </c>
      <c r="J289" s="5">
        <f t="shared" si="22"/>
        <v>307.00562670758791</v>
      </c>
      <c r="K289" s="5">
        <f t="shared" si="23"/>
        <v>766.63761931669023</v>
      </c>
      <c r="L289" s="5">
        <f t="shared" si="24"/>
        <v>72914.712790504404</v>
      </c>
    </row>
    <row r="290" spans="7:12" x14ac:dyDescent="0.25">
      <c r="G290" s="7">
        <v>281</v>
      </c>
      <c r="H290" s="6">
        <f t="shared" si="21"/>
        <v>0.05</v>
      </c>
      <c r="I290" s="3">
        <f t="shared" si="20"/>
        <v>1073.6432460242781</v>
      </c>
      <c r="J290" s="5">
        <f t="shared" si="22"/>
        <v>303.81130329376839</v>
      </c>
      <c r="K290" s="5">
        <f t="shared" si="23"/>
        <v>769.83194273050981</v>
      </c>
      <c r="L290" s="5">
        <f t="shared" si="24"/>
        <v>72144.880847773893</v>
      </c>
    </row>
    <row r="291" spans="7:12" x14ac:dyDescent="0.25">
      <c r="G291" s="7">
        <v>282</v>
      </c>
      <c r="H291" s="6">
        <f t="shared" si="21"/>
        <v>0.05</v>
      </c>
      <c r="I291" s="3">
        <f t="shared" si="20"/>
        <v>1073.6432460242781</v>
      </c>
      <c r="J291" s="5">
        <f t="shared" si="22"/>
        <v>300.60367019905789</v>
      </c>
      <c r="K291" s="5">
        <f t="shared" si="23"/>
        <v>773.03957582522025</v>
      </c>
      <c r="L291" s="5">
        <f t="shared" si="24"/>
        <v>71371.841271948666</v>
      </c>
    </row>
    <row r="292" spans="7:12" x14ac:dyDescent="0.25">
      <c r="G292" s="7">
        <v>283</v>
      </c>
      <c r="H292" s="6">
        <f t="shared" si="21"/>
        <v>0.05</v>
      </c>
      <c r="I292" s="3">
        <f t="shared" si="20"/>
        <v>1073.6432460242781</v>
      </c>
      <c r="J292" s="5">
        <f t="shared" si="22"/>
        <v>297.38267196645279</v>
      </c>
      <c r="K292" s="5">
        <f t="shared" si="23"/>
        <v>776.26057405782535</v>
      </c>
      <c r="L292" s="5">
        <f t="shared" si="24"/>
        <v>70595.580697890837</v>
      </c>
    </row>
    <row r="293" spans="7:12" x14ac:dyDescent="0.25">
      <c r="G293" s="7">
        <v>284</v>
      </c>
      <c r="H293" s="6">
        <f t="shared" si="21"/>
        <v>0.05</v>
      </c>
      <c r="I293" s="3">
        <f t="shared" si="20"/>
        <v>1073.6432460242781</v>
      </c>
      <c r="J293" s="5">
        <f t="shared" si="22"/>
        <v>294.14825290787849</v>
      </c>
      <c r="K293" s="5">
        <f t="shared" si="23"/>
        <v>779.49499311639966</v>
      </c>
      <c r="L293" s="5">
        <f t="shared" si="24"/>
        <v>69816.085704774436</v>
      </c>
    </row>
    <row r="294" spans="7:12" x14ac:dyDescent="0.25">
      <c r="G294" s="7">
        <v>285</v>
      </c>
      <c r="H294" s="6">
        <f t="shared" si="21"/>
        <v>0.05</v>
      </c>
      <c r="I294" s="3">
        <f t="shared" si="20"/>
        <v>1073.6432460242781</v>
      </c>
      <c r="J294" s="5">
        <f t="shared" si="22"/>
        <v>290.90035710322684</v>
      </c>
      <c r="K294" s="5">
        <f t="shared" si="23"/>
        <v>782.7428889210513</v>
      </c>
      <c r="L294" s="5">
        <f t="shared" si="24"/>
        <v>69033.342815853379</v>
      </c>
    </row>
    <row r="295" spans="7:12" x14ac:dyDescent="0.25">
      <c r="G295" s="7">
        <v>286</v>
      </c>
      <c r="H295" s="6">
        <f t="shared" si="21"/>
        <v>0.05</v>
      </c>
      <c r="I295" s="3">
        <f t="shared" si="20"/>
        <v>1073.6432460242781</v>
      </c>
      <c r="J295" s="5">
        <f t="shared" si="22"/>
        <v>287.6389283993891</v>
      </c>
      <c r="K295" s="5">
        <f t="shared" si="23"/>
        <v>786.00431762488904</v>
      </c>
      <c r="L295" s="5">
        <f t="shared" si="24"/>
        <v>68247.338498228492</v>
      </c>
    </row>
    <row r="296" spans="7:12" x14ac:dyDescent="0.25">
      <c r="G296" s="7">
        <v>287</v>
      </c>
      <c r="H296" s="6">
        <f t="shared" si="21"/>
        <v>0.05</v>
      </c>
      <c r="I296" s="3">
        <f t="shared" si="20"/>
        <v>1073.6432460242781</v>
      </c>
      <c r="J296" s="5">
        <f t="shared" si="22"/>
        <v>284.36391040928538</v>
      </c>
      <c r="K296" s="5">
        <f t="shared" si="23"/>
        <v>789.27933561499276</v>
      </c>
      <c r="L296" s="5">
        <f t="shared" si="24"/>
        <v>67458.059162613499</v>
      </c>
    </row>
    <row r="297" spans="7:12" x14ac:dyDescent="0.25">
      <c r="G297" s="7">
        <v>288</v>
      </c>
      <c r="H297" s="6">
        <f t="shared" si="21"/>
        <v>0.05</v>
      </c>
      <c r="I297" s="3">
        <f t="shared" si="20"/>
        <v>1073.6432460242781</v>
      </c>
      <c r="J297" s="5">
        <f t="shared" si="22"/>
        <v>281.0752465108896</v>
      </c>
      <c r="K297" s="5">
        <f t="shared" si="23"/>
        <v>792.56799951338849</v>
      </c>
      <c r="L297" s="5">
        <f t="shared" si="24"/>
        <v>66665.491163100116</v>
      </c>
    </row>
    <row r="298" spans="7:12" x14ac:dyDescent="0.25">
      <c r="G298" s="7">
        <v>289</v>
      </c>
      <c r="H298" s="6">
        <f t="shared" si="21"/>
        <v>0.05</v>
      </c>
      <c r="I298" s="3">
        <f t="shared" si="20"/>
        <v>1073.6432460242781</v>
      </c>
      <c r="J298" s="5">
        <f t="shared" si="22"/>
        <v>277.77287984625053</v>
      </c>
      <c r="K298" s="5">
        <f t="shared" si="23"/>
        <v>795.87036617802755</v>
      </c>
      <c r="L298" s="5">
        <f t="shared" si="24"/>
        <v>65869.620796922085</v>
      </c>
    </row>
    <row r="299" spans="7:12" x14ac:dyDescent="0.25">
      <c r="G299" s="7">
        <v>290</v>
      </c>
      <c r="H299" s="6">
        <f t="shared" si="21"/>
        <v>0.05</v>
      </c>
      <c r="I299" s="3">
        <f t="shared" si="20"/>
        <v>1073.6432460242781</v>
      </c>
      <c r="J299" s="5">
        <f t="shared" si="22"/>
        <v>274.45675332050871</v>
      </c>
      <c r="K299" s="5">
        <f t="shared" si="23"/>
        <v>799.18649270376943</v>
      </c>
      <c r="L299" s="5">
        <f t="shared" si="24"/>
        <v>65070.434304218317</v>
      </c>
    </row>
    <row r="300" spans="7:12" x14ac:dyDescent="0.25">
      <c r="G300" s="7">
        <v>291</v>
      </c>
      <c r="H300" s="6">
        <f t="shared" si="21"/>
        <v>0.05</v>
      </c>
      <c r="I300" s="3">
        <f t="shared" si="20"/>
        <v>1073.6432460242781</v>
      </c>
      <c r="J300" s="5">
        <f t="shared" si="22"/>
        <v>271.12680960090967</v>
      </c>
      <c r="K300" s="5">
        <f t="shared" si="23"/>
        <v>802.51643642336853</v>
      </c>
      <c r="L300" s="5">
        <f t="shared" si="24"/>
        <v>64267.917867794946</v>
      </c>
    </row>
    <row r="301" spans="7:12" x14ac:dyDescent="0.25">
      <c r="G301" s="7">
        <v>292</v>
      </c>
      <c r="H301" s="6">
        <f t="shared" si="21"/>
        <v>0.05</v>
      </c>
      <c r="I301" s="3">
        <f t="shared" si="20"/>
        <v>1073.6432460242781</v>
      </c>
      <c r="J301" s="5">
        <f t="shared" si="22"/>
        <v>267.78299111581231</v>
      </c>
      <c r="K301" s="5">
        <f t="shared" si="23"/>
        <v>805.86025490846578</v>
      </c>
      <c r="L301" s="5">
        <f t="shared" si="24"/>
        <v>63462.057612886478</v>
      </c>
    </row>
    <row r="302" spans="7:12" x14ac:dyDescent="0.25">
      <c r="G302" s="7">
        <v>293</v>
      </c>
      <c r="H302" s="6">
        <f t="shared" si="21"/>
        <v>0.05</v>
      </c>
      <c r="I302" s="3">
        <f t="shared" si="20"/>
        <v>1073.6432460242781</v>
      </c>
      <c r="J302" s="5">
        <f t="shared" si="22"/>
        <v>264.4252400536937</v>
      </c>
      <c r="K302" s="5">
        <f t="shared" si="23"/>
        <v>809.2180059705845</v>
      </c>
      <c r="L302" s="5">
        <f t="shared" si="24"/>
        <v>62652.839606915892</v>
      </c>
    </row>
    <row r="303" spans="7:12" x14ac:dyDescent="0.25">
      <c r="G303" s="7">
        <v>294</v>
      </c>
      <c r="H303" s="6">
        <f t="shared" si="21"/>
        <v>0.05</v>
      </c>
      <c r="I303" s="3">
        <f t="shared" si="20"/>
        <v>1073.6432460242781</v>
      </c>
      <c r="J303" s="5">
        <f t="shared" si="22"/>
        <v>261.05349836214958</v>
      </c>
      <c r="K303" s="5">
        <f t="shared" si="23"/>
        <v>812.5897476621285</v>
      </c>
      <c r="L303" s="5">
        <f t="shared" si="24"/>
        <v>61840.249859253759</v>
      </c>
    </row>
    <row r="304" spans="7:12" x14ac:dyDescent="0.25">
      <c r="G304" s="7">
        <v>295</v>
      </c>
      <c r="H304" s="6">
        <f t="shared" si="21"/>
        <v>0.05</v>
      </c>
      <c r="I304" s="3">
        <f t="shared" si="20"/>
        <v>1073.6432460242781</v>
      </c>
      <c r="J304" s="5">
        <f t="shared" si="22"/>
        <v>257.6677077468907</v>
      </c>
      <c r="K304" s="5">
        <f t="shared" si="23"/>
        <v>815.97553827738739</v>
      </c>
      <c r="L304" s="5">
        <f t="shared" si="24"/>
        <v>61024.274320976372</v>
      </c>
    </row>
    <row r="305" spans="7:12" x14ac:dyDescent="0.25">
      <c r="G305" s="7">
        <v>296</v>
      </c>
      <c r="H305" s="6">
        <f t="shared" si="21"/>
        <v>0.05</v>
      </c>
      <c r="I305" s="3">
        <f t="shared" si="20"/>
        <v>1073.6432460242781</v>
      </c>
      <c r="J305" s="5">
        <f t="shared" si="22"/>
        <v>254.26780967073489</v>
      </c>
      <c r="K305" s="5">
        <f t="shared" si="23"/>
        <v>819.37543635354325</v>
      </c>
      <c r="L305" s="5">
        <f t="shared" si="24"/>
        <v>60204.898884622831</v>
      </c>
    </row>
    <row r="306" spans="7:12" x14ac:dyDescent="0.25">
      <c r="G306" s="7">
        <v>297</v>
      </c>
      <c r="H306" s="6">
        <f t="shared" si="21"/>
        <v>0.05</v>
      </c>
      <c r="I306" s="3">
        <f t="shared" si="20"/>
        <v>1073.6432460242781</v>
      </c>
      <c r="J306" s="5">
        <f t="shared" si="22"/>
        <v>250.85374535259515</v>
      </c>
      <c r="K306" s="5">
        <f t="shared" si="23"/>
        <v>822.78950067168296</v>
      </c>
      <c r="L306" s="5">
        <f t="shared" si="24"/>
        <v>59382.109383951145</v>
      </c>
    </row>
    <row r="307" spans="7:12" x14ac:dyDescent="0.25">
      <c r="G307" s="7">
        <v>298</v>
      </c>
      <c r="H307" s="6">
        <f t="shared" si="21"/>
        <v>0.05</v>
      </c>
      <c r="I307" s="3">
        <f t="shared" si="20"/>
        <v>1073.6432460242781</v>
      </c>
      <c r="J307" s="5">
        <f t="shared" si="22"/>
        <v>247.4254557664631</v>
      </c>
      <c r="K307" s="5">
        <f t="shared" si="23"/>
        <v>826.21779025781507</v>
      </c>
      <c r="L307" s="5">
        <f t="shared" si="24"/>
        <v>58555.891593693334</v>
      </c>
    </row>
    <row r="308" spans="7:12" x14ac:dyDescent="0.25">
      <c r="G308" s="7">
        <v>299</v>
      </c>
      <c r="H308" s="6">
        <f t="shared" si="21"/>
        <v>0.05</v>
      </c>
      <c r="I308" s="3">
        <f t="shared" si="20"/>
        <v>1073.6432460242781</v>
      </c>
      <c r="J308" s="5">
        <f t="shared" si="22"/>
        <v>243.98288164038891</v>
      </c>
      <c r="K308" s="5">
        <f t="shared" si="23"/>
        <v>829.66036438388926</v>
      </c>
      <c r="L308" s="5">
        <f t="shared" si="24"/>
        <v>57726.231229309444</v>
      </c>
    </row>
    <row r="309" spans="7:12" x14ac:dyDescent="0.25">
      <c r="G309" s="7">
        <v>300</v>
      </c>
      <c r="H309" s="6">
        <f t="shared" si="21"/>
        <v>0.05</v>
      </c>
      <c r="I309" s="3">
        <f t="shared" si="20"/>
        <v>1073.6432460242781</v>
      </c>
      <c r="J309" s="5">
        <f t="shared" si="22"/>
        <v>240.52596345545604</v>
      </c>
      <c r="K309" s="5">
        <f t="shared" si="23"/>
        <v>833.11728256882213</v>
      </c>
      <c r="L309" s="5">
        <f t="shared" si="24"/>
        <v>56893.113946740625</v>
      </c>
    </row>
    <row r="310" spans="7:12" x14ac:dyDescent="0.25">
      <c r="G310" s="7">
        <v>301</v>
      </c>
      <c r="H310" s="6">
        <f t="shared" si="21"/>
        <v>0.05</v>
      </c>
      <c r="I310" s="3">
        <f t="shared" si="20"/>
        <v>1073.6432460242781</v>
      </c>
      <c r="J310" s="5">
        <f t="shared" si="22"/>
        <v>237.05464144475263</v>
      </c>
      <c r="K310" s="5">
        <f t="shared" si="23"/>
        <v>836.58860457952551</v>
      </c>
      <c r="L310" s="5">
        <f t="shared" si="24"/>
        <v>56056.525342161098</v>
      </c>
    </row>
    <row r="311" spans="7:12" x14ac:dyDescent="0.25">
      <c r="G311" s="7">
        <v>302</v>
      </c>
      <c r="H311" s="6">
        <f t="shared" si="21"/>
        <v>0.05</v>
      </c>
      <c r="I311" s="3">
        <f t="shared" si="20"/>
        <v>1073.6432460242781</v>
      </c>
      <c r="J311" s="5">
        <f t="shared" si="22"/>
        <v>233.56885559233794</v>
      </c>
      <c r="K311" s="5">
        <f t="shared" si="23"/>
        <v>840.07439043194017</v>
      </c>
      <c r="L311" s="5">
        <f t="shared" si="24"/>
        <v>55216.450951729159</v>
      </c>
    </row>
    <row r="312" spans="7:12" x14ac:dyDescent="0.25">
      <c r="G312" s="7">
        <v>303</v>
      </c>
      <c r="H312" s="6">
        <f t="shared" si="21"/>
        <v>0.05</v>
      </c>
      <c r="I312" s="3">
        <f t="shared" si="20"/>
        <v>1073.6432460242781</v>
      </c>
      <c r="J312" s="5">
        <f t="shared" si="22"/>
        <v>230.06854563220486</v>
      </c>
      <c r="K312" s="5">
        <f t="shared" si="23"/>
        <v>843.57470039207328</v>
      </c>
      <c r="L312" s="5">
        <f t="shared" si="24"/>
        <v>54372.876251337089</v>
      </c>
    </row>
    <row r="313" spans="7:12" x14ac:dyDescent="0.25">
      <c r="G313" s="7">
        <v>304</v>
      </c>
      <c r="H313" s="6">
        <f t="shared" si="21"/>
        <v>0.05</v>
      </c>
      <c r="I313" s="3">
        <f t="shared" si="20"/>
        <v>1073.6432460242781</v>
      </c>
      <c r="J313" s="5">
        <f t="shared" si="22"/>
        <v>226.55365104723788</v>
      </c>
      <c r="K313" s="5">
        <f t="shared" si="23"/>
        <v>847.08959497704029</v>
      </c>
      <c r="L313" s="5">
        <f t="shared" si="24"/>
        <v>53525.786656360047</v>
      </c>
    </row>
    <row r="314" spans="7:12" x14ac:dyDescent="0.25">
      <c r="G314" s="7">
        <v>305</v>
      </c>
      <c r="H314" s="6">
        <f t="shared" si="21"/>
        <v>0.05</v>
      </c>
      <c r="I314" s="3">
        <f t="shared" si="20"/>
        <v>1073.6432460242781</v>
      </c>
      <c r="J314" s="5">
        <f t="shared" si="22"/>
        <v>223.02411106816689</v>
      </c>
      <c r="K314" s="5">
        <f t="shared" si="23"/>
        <v>850.61913495611122</v>
      </c>
      <c r="L314" s="5">
        <f t="shared" si="24"/>
        <v>52675.167521403935</v>
      </c>
    </row>
    <row r="315" spans="7:12" x14ac:dyDescent="0.25">
      <c r="G315" s="7">
        <v>306</v>
      </c>
      <c r="H315" s="6">
        <f t="shared" si="21"/>
        <v>0.05</v>
      </c>
      <c r="I315" s="3">
        <f t="shared" si="20"/>
        <v>1073.6432460242781</v>
      </c>
      <c r="J315" s="5">
        <f t="shared" si="22"/>
        <v>219.47986467251641</v>
      </c>
      <c r="K315" s="5">
        <f t="shared" si="23"/>
        <v>854.1633813517617</v>
      </c>
      <c r="L315" s="5">
        <f t="shared" si="24"/>
        <v>51821.004140052173</v>
      </c>
    </row>
    <row r="316" spans="7:12" x14ac:dyDescent="0.25">
      <c r="G316" s="7">
        <v>307</v>
      </c>
      <c r="H316" s="6">
        <f t="shared" si="21"/>
        <v>0.05</v>
      </c>
      <c r="I316" s="3">
        <f t="shared" si="20"/>
        <v>1073.6432460242781</v>
      </c>
      <c r="J316" s="5">
        <f t="shared" si="22"/>
        <v>215.92085058355073</v>
      </c>
      <c r="K316" s="5">
        <f t="shared" si="23"/>
        <v>857.72239544072738</v>
      </c>
      <c r="L316" s="5">
        <f t="shared" si="24"/>
        <v>50963.281744611442</v>
      </c>
    </row>
    <row r="317" spans="7:12" x14ac:dyDescent="0.25">
      <c r="G317" s="7">
        <v>308</v>
      </c>
      <c r="H317" s="6">
        <f t="shared" si="21"/>
        <v>0.05</v>
      </c>
      <c r="I317" s="3">
        <f t="shared" si="20"/>
        <v>1073.6432460242781</v>
      </c>
      <c r="J317" s="5">
        <f t="shared" si="22"/>
        <v>212.34700726921437</v>
      </c>
      <c r="K317" s="5">
        <f t="shared" si="23"/>
        <v>861.29623875506377</v>
      </c>
      <c r="L317" s="5">
        <f t="shared" si="24"/>
        <v>50101.985505856377</v>
      </c>
    </row>
    <row r="318" spans="7:12" x14ac:dyDescent="0.25">
      <c r="G318" s="7">
        <v>309</v>
      </c>
      <c r="H318" s="6">
        <f t="shared" si="21"/>
        <v>0.05</v>
      </c>
      <c r="I318" s="3">
        <f t="shared" si="20"/>
        <v>1073.6432460242781</v>
      </c>
      <c r="J318" s="5">
        <f t="shared" si="22"/>
        <v>208.75827294106827</v>
      </c>
      <c r="K318" s="5">
        <f t="shared" si="23"/>
        <v>864.88497308320984</v>
      </c>
      <c r="L318" s="5">
        <f t="shared" si="24"/>
        <v>49237.100532773169</v>
      </c>
    </row>
    <row r="319" spans="7:12" x14ac:dyDescent="0.25">
      <c r="G319" s="7">
        <v>310</v>
      </c>
      <c r="H319" s="6">
        <f t="shared" si="21"/>
        <v>0.05</v>
      </c>
      <c r="I319" s="3">
        <f t="shared" si="20"/>
        <v>1073.6432460242781</v>
      </c>
      <c r="J319" s="5">
        <f t="shared" si="22"/>
        <v>205.15458555322155</v>
      </c>
      <c r="K319" s="5">
        <f t="shared" si="23"/>
        <v>868.48866047105662</v>
      </c>
      <c r="L319" s="5">
        <f t="shared" si="24"/>
        <v>48368.611872302114</v>
      </c>
    </row>
    <row r="320" spans="7:12" x14ac:dyDescent="0.25">
      <c r="G320" s="7">
        <v>311</v>
      </c>
      <c r="H320" s="6">
        <f t="shared" si="21"/>
        <v>0.05</v>
      </c>
      <c r="I320" s="3">
        <f t="shared" si="20"/>
        <v>1073.6432460242781</v>
      </c>
      <c r="J320" s="5">
        <f t="shared" si="22"/>
        <v>201.53588280125882</v>
      </c>
      <c r="K320" s="5">
        <f t="shared" si="23"/>
        <v>872.10736322301932</v>
      </c>
      <c r="L320" s="5">
        <f t="shared" si="24"/>
        <v>47496.504509079095</v>
      </c>
    </row>
    <row r="321" spans="7:12" x14ac:dyDescent="0.25">
      <c r="G321" s="7">
        <v>312</v>
      </c>
      <c r="H321" s="6">
        <f t="shared" si="21"/>
        <v>0.05</v>
      </c>
      <c r="I321" s="3">
        <f t="shared" si="20"/>
        <v>1073.6432460242781</v>
      </c>
      <c r="J321" s="5">
        <f t="shared" si="22"/>
        <v>197.9021021211629</v>
      </c>
      <c r="K321" s="5">
        <f t="shared" si="23"/>
        <v>875.74114390311524</v>
      </c>
      <c r="L321" s="5">
        <f t="shared" si="24"/>
        <v>46620.763365175982</v>
      </c>
    </row>
    <row r="322" spans="7:12" x14ac:dyDescent="0.25">
      <c r="G322" s="7">
        <v>313</v>
      </c>
      <c r="H322" s="6">
        <f t="shared" si="21"/>
        <v>0.05</v>
      </c>
      <c r="I322" s="3">
        <f t="shared" si="20"/>
        <v>1073.6432460242781</v>
      </c>
      <c r="J322" s="5">
        <f t="shared" si="22"/>
        <v>194.25318068823324</v>
      </c>
      <c r="K322" s="5">
        <f t="shared" si="23"/>
        <v>879.39006533604493</v>
      </c>
      <c r="L322" s="5">
        <f t="shared" si="24"/>
        <v>45741.373299839935</v>
      </c>
    </row>
    <row r="323" spans="7:12" x14ac:dyDescent="0.25">
      <c r="G323" s="7">
        <v>314</v>
      </c>
      <c r="H323" s="6">
        <f t="shared" si="21"/>
        <v>0.05</v>
      </c>
      <c r="I323" s="3">
        <f t="shared" si="20"/>
        <v>1073.6432460242781</v>
      </c>
      <c r="J323" s="5">
        <f t="shared" si="22"/>
        <v>190.58905541599972</v>
      </c>
      <c r="K323" s="5">
        <f t="shared" si="23"/>
        <v>883.05419060827842</v>
      </c>
      <c r="L323" s="5">
        <f t="shared" si="24"/>
        <v>44858.319109231656</v>
      </c>
    </row>
    <row r="324" spans="7:12" x14ac:dyDescent="0.25">
      <c r="G324" s="7">
        <v>315</v>
      </c>
      <c r="H324" s="6">
        <f t="shared" si="21"/>
        <v>0.05</v>
      </c>
      <c r="I324" s="3">
        <f t="shared" si="20"/>
        <v>1073.6432460242781</v>
      </c>
      <c r="J324" s="5">
        <f t="shared" si="22"/>
        <v>186.90966295513192</v>
      </c>
      <c r="K324" s="5">
        <f t="shared" si="23"/>
        <v>886.73358306914622</v>
      </c>
      <c r="L324" s="5">
        <f t="shared" si="24"/>
        <v>43971.585526162511</v>
      </c>
    </row>
    <row r="325" spans="7:12" x14ac:dyDescent="0.25">
      <c r="G325" s="7">
        <v>316</v>
      </c>
      <c r="H325" s="6">
        <f t="shared" si="21"/>
        <v>0.05</v>
      </c>
      <c r="I325" s="3">
        <f t="shared" si="20"/>
        <v>1073.6432460242781</v>
      </c>
      <c r="J325" s="5">
        <f t="shared" si="22"/>
        <v>183.21493969234382</v>
      </c>
      <c r="K325" s="5">
        <f t="shared" si="23"/>
        <v>890.42830633193432</v>
      </c>
      <c r="L325" s="5">
        <f t="shared" si="24"/>
        <v>43081.15721983058</v>
      </c>
    </row>
    <row r="326" spans="7:12" x14ac:dyDescent="0.25">
      <c r="G326" s="7">
        <v>317</v>
      </c>
      <c r="H326" s="6">
        <f t="shared" si="21"/>
        <v>0.05</v>
      </c>
      <c r="I326" s="3">
        <f t="shared" si="20"/>
        <v>1073.6432460242781</v>
      </c>
      <c r="J326" s="5">
        <f t="shared" si="22"/>
        <v>179.50482174929411</v>
      </c>
      <c r="K326" s="5">
        <f t="shared" si="23"/>
        <v>894.138424274984</v>
      </c>
      <c r="L326" s="5">
        <f t="shared" si="24"/>
        <v>42187.018795555596</v>
      </c>
    </row>
    <row r="327" spans="7:12" x14ac:dyDescent="0.25">
      <c r="G327" s="7">
        <v>318</v>
      </c>
      <c r="H327" s="6">
        <f t="shared" si="21"/>
        <v>0.05</v>
      </c>
      <c r="I327" s="3">
        <f t="shared" si="20"/>
        <v>1073.6432460242781</v>
      </c>
      <c r="J327" s="5">
        <f t="shared" si="22"/>
        <v>175.77924498148164</v>
      </c>
      <c r="K327" s="5">
        <f t="shared" si="23"/>
        <v>897.86400104279653</v>
      </c>
      <c r="L327" s="5">
        <f t="shared" si="24"/>
        <v>41289.154794512797</v>
      </c>
    </row>
    <row r="328" spans="7:12" x14ac:dyDescent="0.25">
      <c r="G328" s="7">
        <v>319</v>
      </c>
      <c r="H328" s="6">
        <f t="shared" si="21"/>
        <v>0.05</v>
      </c>
      <c r="I328" s="3">
        <f t="shared" si="20"/>
        <v>1073.6432460242781</v>
      </c>
      <c r="J328" s="5">
        <f t="shared" si="22"/>
        <v>172.03814497713665</v>
      </c>
      <c r="K328" s="5">
        <f t="shared" si="23"/>
        <v>901.60510104714149</v>
      </c>
      <c r="L328" s="5">
        <f t="shared" si="24"/>
        <v>40387.549693465655</v>
      </c>
    </row>
    <row r="329" spans="7:12" x14ac:dyDescent="0.25">
      <c r="G329" s="7">
        <v>320</v>
      </c>
      <c r="H329" s="6">
        <f t="shared" si="21"/>
        <v>0.05</v>
      </c>
      <c r="I329" s="3">
        <f t="shared" si="20"/>
        <v>1073.6432460242781</v>
      </c>
      <c r="J329" s="5">
        <f t="shared" si="22"/>
        <v>168.28145705610692</v>
      </c>
      <c r="K329" s="5">
        <f t="shared" si="23"/>
        <v>905.36178896817125</v>
      </c>
      <c r="L329" s="5">
        <f t="shared" si="24"/>
        <v>39482.187904497485</v>
      </c>
    </row>
    <row r="330" spans="7:12" x14ac:dyDescent="0.25">
      <c r="G330" s="7">
        <v>321</v>
      </c>
      <c r="H330" s="6">
        <f t="shared" si="21"/>
        <v>0.05</v>
      </c>
      <c r="I330" s="3">
        <f t="shared" ref="I330:I369" si="25">$E$14</f>
        <v>1073.6432460242781</v>
      </c>
      <c r="J330" s="5">
        <f t="shared" si="22"/>
        <v>164.50911626873952</v>
      </c>
      <c r="K330" s="5">
        <f t="shared" si="23"/>
        <v>909.13412975553865</v>
      </c>
      <c r="L330" s="5">
        <f t="shared" si="24"/>
        <v>38573.053774741944</v>
      </c>
    </row>
    <row r="331" spans="7:12" x14ac:dyDescent="0.25">
      <c r="G331" s="7">
        <v>322</v>
      </c>
      <c r="H331" s="6">
        <f t="shared" ref="H331:H369" si="26">$E$11</f>
        <v>0.05</v>
      </c>
      <c r="I331" s="3">
        <f t="shared" si="25"/>
        <v>1073.6432460242781</v>
      </c>
      <c r="J331" s="5">
        <f t="shared" ref="J331:J369" si="27">L330*H331/12</f>
        <v>160.72105739475811</v>
      </c>
      <c r="K331" s="5">
        <f t="shared" ref="K331:K369" si="28">I331-J331</f>
        <v>912.92218862952006</v>
      </c>
      <c r="L331" s="5">
        <f t="shared" ref="L331:L369" si="29">L330-K331</f>
        <v>37660.131586112424</v>
      </c>
    </row>
    <row r="332" spans="7:12" x14ac:dyDescent="0.25">
      <c r="G332" s="7">
        <v>323</v>
      </c>
      <c r="H332" s="6">
        <f t="shared" si="26"/>
        <v>0.05</v>
      </c>
      <c r="I332" s="3">
        <f t="shared" si="25"/>
        <v>1073.6432460242781</v>
      </c>
      <c r="J332" s="5">
        <f t="shared" si="27"/>
        <v>156.9172149421351</v>
      </c>
      <c r="K332" s="5">
        <f t="shared" si="28"/>
        <v>916.72603108214298</v>
      </c>
      <c r="L332" s="5">
        <f t="shared" si="29"/>
        <v>36743.40555503028</v>
      </c>
    </row>
    <row r="333" spans="7:12" x14ac:dyDescent="0.25">
      <c r="G333" s="7">
        <v>324</v>
      </c>
      <c r="H333" s="6">
        <f t="shared" si="26"/>
        <v>0.05</v>
      </c>
      <c r="I333" s="3">
        <f t="shared" si="25"/>
        <v>1073.6432460242781</v>
      </c>
      <c r="J333" s="5">
        <f t="shared" si="27"/>
        <v>153.09752314595951</v>
      </c>
      <c r="K333" s="5">
        <f t="shared" si="28"/>
        <v>920.54572287831866</v>
      </c>
      <c r="L333" s="5">
        <f t="shared" si="29"/>
        <v>35822.85983215196</v>
      </c>
    </row>
    <row r="334" spans="7:12" x14ac:dyDescent="0.25">
      <c r="G334" s="7">
        <v>325</v>
      </c>
      <c r="H334" s="6">
        <f t="shared" si="26"/>
        <v>0.05</v>
      </c>
      <c r="I334" s="3">
        <f t="shared" si="25"/>
        <v>1073.6432460242781</v>
      </c>
      <c r="J334" s="5">
        <f t="shared" si="27"/>
        <v>149.26191596729984</v>
      </c>
      <c r="K334" s="5">
        <f t="shared" si="28"/>
        <v>924.3813300569783</v>
      </c>
      <c r="L334" s="5">
        <f t="shared" si="29"/>
        <v>34898.478502094978</v>
      </c>
    </row>
    <row r="335" spans="7:12" x14ac:dyDescent="0.25">
      <c r="G335" s="7">
        <v>326</v>
      </c>
      <c r="H335" s="6">
        <f t="shared" si="26"/>
        <v>0.05</v>
      </c>
      <c r="I335" s="3">
        <f t="shared" si="25"/>
        <v>1073.6432460242781</v>
      </c>
      <c r="J335" s="5">
        <f t="shared" si="27"/>
        <v>145.41032709206243</v>
      </c>
      <c r="K335" s="5">
        <f t="shared" si="28"/>
        <v>928.23291893221574</v>
      </c>
      <c r="L335" s="5">
        <f t="shared" si="29"/>
        <v>33970.245583162759</v>
      </c>
    </row>
    <row r="336" spans="7:12" x14ac:dyDescent="0.25">
      <c r="G336" s="7">
        <v>327</v>
      </c>
      <c r="H336" s="6">
        <f t="shared" si="26"/>
        <v>0.05</v>
      </c>
      <c r="I336" s="3">
        <f t="shared" si="25"/>
        <v>1073.6432460242781</v>
      </c>
      <c r="J336" s="5">
        <f t="shared" si="27"/>
        <v>141.54268992984484</v>
      </c>
      <c r="K336" s="5">
        <f t="shared" si="28"/>
        <v>932.10055609443327</v>
      </c>
      <c r="L336" s="5">
        <f t="shared" si="29"/>
        <v>33038.145027068327</v>
      </c>
    </row>
    <row r="337" spans="7:12" x14ac:dyDescent="0.25">
      <c r="G337" s="7">
        <v>328</v>
      </c>
      <c r="H337" s="6">
        <f t="shared" si="26"/>
        <v>0.05</v>
      </c>
      <c r="I337" s="3">
        <f t="shared" si="25"/>
        <v>1073.6432460242781</v>
      </c>
      <c r="J337" s="5">
        <f t="shared" si="27"/>
        <v>137.65893761278471</v>
      </c>
      <c r="K337" s="5">
        <f t="shared" si="28"/>
        <v>935.98430841149343</v>
      </c>
      <c r="L337" s="5">
        <f t="shared" si="29"/>
        <v>32102.160718656833</v>
      </c>
    </row>
    <row r="338" spans="7:12" x14ac:dyDescent="0.25">
      <c r="G338" s="7">
        <v>329</v>
      </c>
      <c r="H338" s="6">
        <f t="shared" si="26"/>
        <v>0.05</v>
      </c>
      <c r="I338" s="3">
        <f t="shared" si="25"/>
        <v>1073.6432460242781</v>
      </c>
      <c r="J338" s="5">
        <f t="shared" si="27"/>
        <v>133.75900299440346</v>
      </c>
      <c r="K338" s="5">
        <f t="shared" si="28"/>
        <v>939.88424302987471</v>
      </c>
      <c r="L338" s="5">
        <f t="shared" si="29"/>
        <v>31162.276475626957</v>
      </c>
    </row>
    <row r="339" spans="7:12" x14ac:dyDescent="0.25">
      <c r="G339" s="7">
        <v>330</v>
      </c>
      <c r="H339" s="6">
        <f t="shared" si="26"/>
        <v>0.05</v>
      </c>
      <c r="I339" s="3">
        <f t="shared" si="25"/>
        <v>1073.6432460242781</v>
      </c>
      <c r="J339" s="5">
        <f t="shared" si="27"/>
        <v>129.84281864844567</v>
      </c>
      <c r="K339" s="5">
        <f t="shared" si="28"/>
        <v>943.80042737583244</v>
      </c>
      <c r="L339" s="5">
        <f t="shared" si="29"/>
        <v>30218.476048251126</v>
      </c>
    </row>
    <row r="340" spans="7:12" x14ac:dyDescent="0.25">
      <c r="G340" s="7">
        <v>331</v>
      </c>
      <c r="H340" s="6">
        <f t="shared" si="26"/>
        <v>0.05</v>
      </c>
      <c r="I340" s="3">
        <f t="shared" si="25"/>
        <v>1073.6432460242781</v>
      </c>
      <c r="J340" s="5">
        <f t="shared" si="27"/>
        <v>125.91031686771304</v>
      </c>
      <c r="K340" s="5">
        <f t="shared" si="28"/>
        <v>947.73292915656509</v>
      </c>
      <c r="L340" s="5">
        <f t="shared" si="29"/>
        <v>29270.743119094561</v>
      </c>
    </row>
    <row r="341" spans="7:12" x14ac:dyDescent="0.25">
      <c r="G341" s="7">
        <v>332</v>
      </c>
      <c r="H341" s="6">
        <f t="shared" si="26"/>
        <v>0.05</v>
      </c>
      <c r="I341" s="3">
        <f t="shared" si="25"/>
        <v>1073.6432460242781</v>
      </c>
      <c r="J341" s="5">
        <f t="shared" si="27"/>
        <v>121.96142966289402</v>
      </c>
      <c r="K341" s="5">
        <f t="shared" si="28"/>
        <v>951.68181636138411</v>
      </c>
      <c r="L341" s="5">
        <f t="shared" si="29"/>
        <v>28319.061302733178</v>
      </c>
    </row>
    <row r="342" spans="7:12" x14ac:dyDescent="0.25">
      <c r="G342" s="7">
        <v>333</v>
      </c>
      <c r="H342" s="6">
        <f t="shared" si="26"/>
        <v>0.05</v>
      </c>
      <c r="I342" s="3">
        <f t="shared" si="25"/>
        <v>1073.6432460242781</v>
      </c>
      <c r="J342" s="5">
        <f t="shared" si="27"/>
        <v>117.99608876138825</v>
      </c>
      <c r="K342" s="5">
        <f t="shared" si="28"/>
        <v>955.64715726288989</v>
      </c>
      <c r="L342" s="5">
        <f t="shared" si="29"/>
        <v>27363.414145470288</v>
      </c>
    </row>
    <row r="343" spans="7:12" x14ac:dyDescent="0.25">
      <c r="G343" s="7">
        <v>334</v>
      </c>
      <c r="H343" s="6">
        <f t="shared" si="26"/>
        <v>0.05</v>
      </c>
      <c r="I343" s="3">
        <f t="shared" si="25"/>
        <v>1073.6432460242781</v>
      </c>
      <c r="J343" s="5">
        <f t="shared" si="27"/>
        <v>114.0142256061262</v>
      </c>
      <c r="K343" s="5">
        <f t="shared" si="28"/>
        <v>959.62902041815198</v>
      </c>
      <c r="L343" s="5">
        <f t="shared" si="29"/>
        <v>26403.785125052134</v>
      </c>
    </row>
    <row r="344" spans="7:12" x14ac:dyDescent="0.25">
      <c r="G344" s="7">
        <v>335</v>
      </c>
      <c r="H344" s="6">
        <f t="shared" si="26"/>
        <v>0.05</v>
      </c>
      <c r="I344" s="3">
        <f t="shared" si="25"/>
        <v>1073.6432460242781</v>
      </c>
      <c r="J344" s="5">
        <f t="shared" si="27"/>
        <v>110.0157713543839</v>
      </c>
      <c r="K344" s="5">
        <f t="shared" si="28"/>
        <v>963.62747466989424</v>
      </c>
      <c r="L344" s="5">
        <f t="shared" si="29"/>
        <v>25440.15765038224</v>
      </c>
    </row>
    <row r="345" spans="7:12" x14ac:dyDescent="0.25">
      <c r="G345" s="7">
        <v>336</v>
      </c>
      <c r="H345" s="6">
        <f t="shared" si="26"/>
        <v>0.05</v>
      </c>
      <c r="I345" s="3">
        <f t="shared" si="25"/>
        <v>1073.6432460242781</v>
      </c>
      <c r="J345" s="5">
        <f t="shared" si="27"/>
        <v>106.00065687659269</v>
      </c>
      <c r="K345" s="5">
        <f t="shared" si="28"/>
        <v>967.6425891476855</v>
      </c>
      <c r="L345" s="5">
        <f t="shared" si="29"/>
        <v>24472.515061234553</v>
      </c>
    </row>
    <row r="346" spans="7:12" x14ac:dyDescent="0.25">
      <c r="G346" s="7">
        <v>337</v>
      </c>
      <c r="H346" s="6">
        <f t="shared" si="26"/>
        <v>0.05</v>
      </c>
      <c r="I346" s="3">
        <f t="shared" si="25"/>
        <v>1073.6432460242781</v>
      </c>
      <c r="J346" s="5">
        <f t="shared" si="27"/>
        <v>101.96881275514397</v>
      </c>
      <c r="K346" s="5">
        <f t="shared" si="28"/>
        <v>971.67443326913417</v>
      </c>
      <c r="L346" s="5">
        <f t="shared" si="29"/>
        <v>23500.840627965419</v>
      </c>
    </row>
    <row r="347" spans="7:12" x14ac:dyDescent="0.25">
      <c r="G347" s="7">
        <v>338</v>
      </c>
      <c r="H347" s="6">
        <f t="shared" si="26"/>
        <v>0.05</v>
      </c>
      <c r="I347" s="3">
        <f t="shared" si="25"/>
        <v>1073.6432460242781</v>
      </c>
      <c r="J347" s="5">
        <f t="shared" si="27"/>
        <v>97.920169283189253</v>
      </c>
      <c r="K347" s="5">
        <f t="shared" si="28"/>
        <v>975.7230767410889</v>
      </c>
      <c r="L347" s="5">
        <f t="shared" si="29"/>
        <v>22525.117551224332</v>
      </c>
    </row>
    <row r="348" spans="7:12" x14ac:dyDescent="0.25">
      <c r="G348" s="7">
        <v>339</v>
      </c>
      <c r="H348" s="6">
        <f t="shared" si="26"/>
        <v>0.05</v>
      </c>
      <c r="I348" s="3">
        <f t="shared" si="25"/>
        <v>1073.6432460242781</v>
      </c>
      <c r="J348" s="5">
        <f t="shared" si="27"/>
        <v>93.854656463434722</v>
      </c>
      <c r="K348" s="5">
        <f t="shared" si="28"/>
        <v>979.78858956084343</v>
      </c>
      <c r="L348" s="5">
        <f t="shared" si="29"/>
        <v>21545.328961663487</v>
      </c>
    </row>
    <row r="349" spans="7:12" x14ac:dyDescent="0.25">
      <c r="G349" s="7">
        <v>340</v>
      </c>
      <c r="H349" s="6">
        <f t="shared" si="26"/>
        <v>0.05</v>
      </c>
      <c r="I349" s="3">
        <f t="shared" si="25"/>
        <v>1073.6432460242781</v>
      </c>
      <c r="J349" s="5">
        <f t="shared" si="27"/>
        <v>89.77220400693119</v>
      </c>
      <c r="K349" s="5">
        <f t="shared" si="28"/>
        <v>983.87104201734701</v>
      </c>
      <c r="L349" s="5">
        <f t="shared" si="29"/>
        <v>20561.457919646138</v>
      </c>
    </row>
    <row r="350" spans="7:12" x14ac:dyDescent="0.25">
      <c r="G350" s="7">
        <v>341</v>
      </c>
      <c r="H350" s="6">
        <f t="shared" si="26"/>
        <v>0.05</v>
      </c>
      <c r="I350" s="3">
        <f t="shared" si="25"/>
        <v>1073.6432460242781</v>
      </c>
      <c r="J350" s="5">
        <f t="shared" si="27"/>
        <v>85.672741331858916</v>
      </c>
      <c r="K350" s="5">
        <f t="shared" si="28"/>
        <v>987.97050469241924</v>
      </c>
      <c r="L350" s="5">
        <f t="shared" si="29"/>
        <v>19573.487414953717</v>
      </c>
    </row>
    <row r="351" spans="7:12" x14ac:dyDescent="0.25">
      <c r="G351" s="7">
        <v>342</v>
      </c>
      <c r="H351" s="6">
        <f t="shared" si="26"/>
        <v>0.05</v>
      </c>
      <c r="I351" s="3">
        <f t="shared" si="25"/>
        <v>1073.6432460242781</v>
      </c>
      <c r="J351" s="5">
        <f t="shared" si="27"/>
        <v>81.556197562307162</v>
      </c>
      <c r="K351" s="5">
        <f t="shared" si="28"/>
        <v>992.08704846197099</v>
      </c>
      <c r="L351" s="5">
        <f t="shared" si="29"/>
        <v>18581.400366491747</v>
      </c>
    </row>
    <row r="352" spans="7:12" x14ac:dyDescent="0.25">
      <c r="G352" s="7">
        <v>343</v>
      </c>
      <c r="H352" s="6">
        <f t="shared" si="26"/>
        <v>0.05</v>
      </c>
      <c r="I352" s="3">
        <f t="shared" si="25"/>
        <v>1073.6432460242781</v>
      </c>
      <c r="J352" s="5">
        <f t="shared" si="27"/>
        <v>77.422501527048951</v>
      </c>
      <c r="K352" s="5">
        <f t="shared" si="28"/>
        <v>996.22074449722913</v>
      </c>
      <c r="L352" s="5">
        <f t="shared" si="29"/>
        <v>17585.179621994517</v>
      </c>
    </row>
    <row r="353" spans="7:12" x14ac:dyDescent="0.25">
      <c r="G353" s="7">
        <v>344</v>
      </c>
      <c r="H353" s="6">
        <f t="shared" si="26"/>
        <v>0.05</v>
      </c>
      <c r="I353" s="3">
        <f t="shared" si="25"/>
        <v>1073.6432460242781</v>
      </c>
      <c r="J353" s="5">
        <f t="shared" si="27"/>
        <v>73.271581758310489</v>
      </c>
      <c r="K353" s="5">
        <f t="shared" si="28"/>
        <v>1000.3716642659676</v>
      </c>
      <c r="L353" s="5">
        <f t="shared" si="29"/>
        <v>16584.80795772855</v>
      </c>
    </row>
    <row r="354" spans="7:12" x14ac:dyDescent="0.25">
      <c r="G354" s="7">
        <v>345</v>
      </c>
      <c r="H354" s="6">
        <f t="shared" si="26"/>
        <v>0.05</v>
      </c>
      <c r="I354" s="3">
        <f t="shared" si="25"/>
        <v>1073.6432460242781</v>
      </c>
      <c r="J354" s="5">
        <f t="shared" si="27"/>
        <v>69.103366490535635</v>
      </c>
      <c r="K354" s="5">
        <f t="shared" si="28"/>
        <v>1004.5398795337425</v>
      </c>
      <c r="L354" s="5">
        <f t="shared" si="29"/>
        <v>15580.268078194807</v>
      </c>
    </row>
    <row r="355" spans="7:12" x14ac:dyDescent="0.25">
      <c r="G355" s="7">
        <v>346</v>
      </c>
      <c r="H355" s="6">
        <f t="shared" si="26"/>
        <v>0.05</v>
      </c>
      <c r="I355" s="3">
        <f t="shared" si="25"/>
        <v>1073.6432460242781</v>
      </c>
      <c r="J355" s="5">
        <f t="shared" si="27"/>
        <v>64.91778365914503</v>
      </c>
      <c r="K355" s="5">
        <f t="shared" si="28"/>
        <v>1008.7254623651331</v>
      </c>
      <c r="L355" s="5">
        <f t="shared" si="29"/>
        <v>14571.542615829674</v>
      </c>
    </row>
    <row r="356" spans="7:12" x14ac:dyDescent="0.25">
      <c r="G356" s="7">
        <v>347</v>
      </c>
      <c r="H356" s="6">
        <f t="shared" si="26"/>
        <v>0.05</v>
      </c>
      <c r="I356" s="3">
        <f t="shared" si="25"/>
        <v>1073.6432460242781</v>
      </c>
      <c r="J356" s="5">
        <f t="shared" si="27"/>
        <v>60.714760899290319</v>
      </c>
      <c r="K356" s="5">
        <f t="shared" si="28"/>
        <v>1012.9284851249878</v>
      </c>
      <c r="L356" s="5">
        <f t="shared" si="29"/>
        <v>13558.614130704686</v>
      </c>
    </row>
    <row r="357" spans="7:12" x14ac:dyDescent="0.25">
      <c r="G357" s="7">
        <v>348</v>
      </c>
      <c r="H357" s="6">
        <f t="shared" si="26"/>
        <v>0.05</v>
      </c>
      <c r="I357" s="3">
        <f t="shared" si="25"/>
        <v>1073.6432460242781</v>
      </c>
      <c r="J357" s="5">
        <f t="shared" si="27"/>
        <v>56.494225544602862</v>
      </c>
      <c r="K357" s="5">
        <f t="shared" si="28"/>
        <v>1017.1490204796753</v>
      </c>
      <c r="L357" s="5">
        <f t="shared" si="29"/>
        <v>12541.46511022501</v>
      </c>
    </row>
    <row r="358" spans="7:12" x14ac:dyDescent="0.25">
      <c r="G358" s="7">
        <v>349</v>
      </c>
      <c r="H358" s="6">
        <f t="shared" si="26"/>
        <v>0.05</v>
      </c>
      <c r="I358" s="3">
        <f t="shared" si="25"/>
        <v>1073.6432460242781</v>
      </c>
      <c r="J358" s="5">
        <f t="shared" si="27"/>
        <v>52.256104625937546</v>
      </c>
      <c r="K358" s="5">
        <f t="shared" si="28"/>
        <v>1021.3871413983406</v>
      </c>
      <c r="L358" s="5">
        <f t="shared" si="29"/>
        <v>11520.07796882667</v>
      </c>
    </row>
    <row r="359" spans="7:12" x14ac:dyDescent="0.25">
      <c r="G359" s="7">
        <v>350</v>
      </c>
      <c r="H359" s="6">
        <f t="shared" si="26"/>
        <v>0.05</v>
      </c>
      <c r="I359" s="3">
        <f t="shared" si="25"/>
        <v>1073.6432460242781</v>
      </c>
      <c r="J359" s="5">
        <f t="shared" si="27"/>
        <v>48.000324870111122</v>
      </c>
      <c r="K359" s="5">
        <f t="shared" si="28"/>
        <v>1025.642921154167</v>
      </c>
      <c r="L359" s="5">
        <f t="shared" si="29"/>
        <v>10494.435047672503</v>
      </c>
    </row>
    <row r="360" spans="7:12" x14ac:dyDescent="0.25">
      <c r="G360" s="7">
        <v>351</v>
      </c>
      <c r="H360" s="6">
        <f t="shared" si="26"/>
        <v>0.05</v>
      </c>
      <c r="I360" s="3">
        <f t="shared" si="25"/>
        <v>1073.6432460242781</v>
      </c>
      <c r="J360" s="5">
        <f t="shared" si="27"/>
        <v>43.726812698635428</v>
      </c>
      <c r="K360" s="5">
        <f t="shared" si="28"/>
        <v>1029.9164333256426</v>
      </c>
      <c r="L360" s="5">
        <f t="shared" si="29"/>
        <v>9464.51861434686</v>
      </c>
    </row>
    <row r="361" spans="7:12" x14ac:dyDescent="0.25">
      <c r="G361" s="7">
        <v>352</v>
      </c>
      <c r="H361" s="6">
        <f t="shared" si="26"/>
        <v>0.05</v>
      </c>
      <c r="I361" s="3">
        <f t="shared" si="25"/>
        <v>1073.6432460242781</v>
      </c>
      <c r="J361" s="5">
        <f t="shared" si="27"/>
        <v>39.43549422644525</v>
      </c>
      <c r="K361" s="5">
        <f t="shared" si="28"/>
        <v>1034.207751797833</v>
      </c>
      <c r="L361" s="5">
        <f t="shared" si="29"/>
        <v>8430.3108625490277</v>
      </c>
    </row>
    <row r="362" spans="7:12" x14ac:dyDescent="0.25">
      <c r="G362" s="7">
        <v>353</v>
      </c>
      <c r="H362" s="6">
        <f t="shared" si="26"/>
        <v>0.05</v>
      </c>
      <c r="I362" s="3">
        <f t="shared" si="25"/>
        <v>1073.6432460242781</v>
      </c>
      <c r="J362" s="5">
        <f t="shared" si="27"/>
        <v>35.12629526062095</v>
      </c>
      <c r="K362" s="5">
        <f t="shared" si="28"/>
        <v>1038.5169507636572</v>
      </c>
      <c r="L362" s="5">
        <f t="shared" si="29"/>
        <v>7391.7939117853703</v>
      </c>
    </row>
    <row r="363" spans="7:12" x14ac:dyDescent="0.25">
      <c r="G363" s="7">
        <v>354</v>
      </c>
      <c r="H363" s="6">
        <f t="shared" si="26"/>
        <v>0.05</v>
      </c>
      <c r="I363" s="3">
        <f t="shared" si="25"/>
        <v>1073.6432460242781</v>
      </c>
      <c r="J363" s="5">
        <f t="shared" si="27"/>
        <v>30.799141299105713</v>
      </c>
      <c r="K363" s="5">
        <f t="shared" si="28"/>
        <v>1042.8441047251724</v>
      </c>
      <c r="L363" s="5">
        <f t="shared" si="29"/>
        <v>6348.9498070601976</v>
      </c>
    </row>
    <row r="364" spans="7:12" x14ac:dyDescent="0.25">
      <c r="G364" s="7">
        <v>355</v>
      </c>
      <c r="H364" s="6">
        <f t="shared" si="26"/>
        <v>0.05</v>
      </c>
      <c r="I364" s="3">
        <f t="shared" si="25"/>
        <v>1073.6432460242781</v>
      </c>
      <c r="J364" s="5">
        <f t="shared" si="27"/>
        <v>26.453957529417494</v>
      </c>
      <c r="K364" s="5">
        <f t="shared" si="28"/>
        <v>1047.1892884948606</v>
      </c>
      <c r="L364" s="5">
        <f t="shared" si="29"/>
        <v>5301.7605185653374</v>
      </c>
    </row>
    <row r="365" spans="7:12" x14ac:dyDescent="0.25">
      <c r="G365" s="7">
        <v>356</v>
      </c>
      <c r="H365" s="6">
        <f t="shared" si="26"/>
        <v>0.05</v>
      </c>
      <c r="I365" s="3">
        <f t="shared" si="25"/>
        <v>1073.6432460242781</v>
      </c>
      <c r="J365" s="5">
        <f t="shared" si="27"/>
        <v>22.090668827355572</v>
      </c>
      <c r="K365" s="5">
        <f t="shared" si="28"/>
        <v>1051.5525771969226</v>
      </c>
      <c r="L365" s="5">
        <f t="shared" si="29"/>
        <v>4250.207941368415</v>
      </c>
    </row>
    <row r="366" spans="7:12" x14ac:dyDescent="0.25">
      <c r="G366" s="7">
        <v>357</v>
      </c>
      <c r="H366" s="6">
        <f t="shared" si="26"/>
        <v>0.05</v>
      </c>
      <c r="I366" s="3">
        <f t="shared" si="25"/>
        <v>1073.6432460242781</v>
      </c>
      <c r="J366" s="5">
        <f t="shared" si="27"/>
        <v>17.709199755701729</v>
      </c>
      <c r="K366" s="5">
        <f t="shared" si="28"/>
        <v>1055.9340462685764</v>
      </c>
      <c r="L366" s="5">
        <f t="shared" si="29"/>
        <v>3194.2738950998387</v>
      </c>
    </row>
    <row r="367" spans="7:12" x14ac:dyDescent="0.25">
      <c r="G367" s="7">
        <v>358</v>
      </c>
      <c r="H367" s="6">
        <f t="shared" si="26"/>
        <v>0.05</v>
      </c>
      <c r="I367" s="3">
        <f t="shared" si="25"/>
        <v>1073.6432460242781</v>
      </c>
      <c r="J367" s="5">
        <f t="shared" si="27"/>
        <v>13.309474562915995</v>
      </c>
      <c r="K367" s="5">
        <f t="shared" si="28"/>
        <v>1060.3337714613622</v>
      </c>
      <c r="L367" s="5">
        <f t="shared" si="29"/>
        <v>2133.9401236384765</v>
      </c>
    </row>
    <row r="368" spans="7:12" x14ac:dyDescent="0.25">
      <c r="G368" s="7">
        <v>359</v>
      </c>
      <c r="H368" s="6">
        <f t="shared" si="26"/>
        <v>0.05</v>
      </c>
      <c r="I368" s="3">
        <f t="shared" si="25"/>
        <v>1073.6432460242781</v>
      </c>
      <c r="J368" s="5">
        <f t="shared" si="27"/>
        <v>8.891417181826986</v>
      </c>
      <c r="K368" s="5">
        <f t="shared" si="28"/>
        <v>1064.7518288424512</v>
      </c>
      <c r="L368" s="5">
        <f t="shared" si="29"/>
        <v>1069.1882947960253</v>
      </c>
    </row>
    <row r="369" spans="7:12" x14ac:dyDescent="0.25">
      <c r="G369" s="7">
        <v>360</v>
      </c>
      <c r="H369" s="6">
        <f t="shared" si="26"/>
        <v>0.05</v>
      </c>
      <c r="I369" s="3">
        <f t="shared" si="25"/>
        <v>1073.6432460242781</v>
      </c>
      <c r="J369" s="5">
        <f t="shared" si="27"/>
        <v>4.454951228316772</v>
      </c>
      <c r="K369" s="5">
        <f t="shared" si="28"/>
        <v>1069.1882947959614</v>
      </c>
      <c r="L369" s="5">
        <f t="shared" si="29"/>
        <v>6.3892002799548209E-11</v>
      </c>
    </row>
  </sheetData>
  <mergeCells count="7">
    <mergeCell ref="D8:E8"/>
    <mergeCell ref="D4:L4"/>
    <mergeCell ref="N12:R12"/>
    <mergeCell ref="D40:E40"/>
    <mergeCell ref="D30:E30"/>
    <mergeCell ref="N8:R8"/>
    <mergeCell ref="N10:R10"/>
  </mergeCells>
  <hyperlinks>
    <hyperlink ref="N12" r:id="rId1" xr:uid="{782C90F9-9070-474E-AC23-652D60CA5F2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BF56-98E9-47AC-ACFC-71B06DA10A8A}">
  <dimension ref="C4:R369"/>
  <sheetViews>
    <sheetView zoomScaleNormal="100" workbookViewId="0">
      <selection activeCell="J10" sqref="J10:L369"/>
    </sheetView>
  </sheetViews>
  <sheetFormatPr defaultRowHeight="15" x14ac:dyDescent="0.25"/>
  <cols>
    <col min="3" max="3" width="19.7109375" bestFit="1" customWidth="1"/>
    <col min="4" max="4" width="21.85546875" bestFit="1" customWidth="1"/>
    <col min="5" max="5" width="14.28515625" customWidth="1"/>
    <col min="6" max="6" width="11.140625" bestFit="1" customWidth="1"/>
    <col min="7" max="7" width="12.42578125" bestFit="1" customWidth="1"/>
    <col min="8" max="8" width="14.85546875" customWidth="1"/>
    <col min="9" max="9" width="22.5703125" customWidth="1"/>
    <col min="10" max="10" width="16.7109375" customWidth="1"/>
    <col min="11" max="11" width="20.28515625" customWidth="1"/>
    <col min="12" max="12" width="24.5703125" customWidth="1"/>
    <col min="13" max="13" width="17.140625" customWidth="1"/>
    <col min="14" max="18" width="14.140625" customWidth="1"/>
  </cols>
  <sheetData>
    <row r="4" spans="3:18" ht="28.5" x14ac:dyDescent="0.25">
      <c r="D4" s="18" t="s">
        <v>68</v>
      </c>
      <c r="E4" s="18"/>
      <c r="F4" s="18"/>
      <c r="G4" s="18"/>
      <c r="H4" s="18"/>
      <c r="I4" s="18"/>
      <c r="J4" s="18"/>
      <c r="K4" s="18"/>
      <c r="L4" s="18"/>
    </row>
    <row r="7" spans="3:18" x14ac:dyDescent="0.25">
      <c r="D7" s="2"/>
    </row>
    <row r="8" spans="3:18" ht="15.75" x14ac:dyDescent="0.25">
      <c r="D8" s="17" t="s">
        <v>13</v>
      </c>
      <c r="E8" s="17"/>
      <c r="G8" s="8" t="s">
        <v>0</v>
      </c>
      <c r="H8" s="8" t="s">
        <v>63</v>
      </c>
      <c r="I8" s="8" t="s">
        <v>52</v>
      </c>
      <c r="J8" s="8" t="s">
        <v>64</v>
      </c>
      <c r="K8" s="8" t="s">
        <v>62</v>
      </c>
      <c r="L8" s="8" t="s">
        <v>49</v>
      </c>
      <c r="N8" s="22" t="s">
        <v>37</v>
      </c>
      <c r="O8" s="23"/>
      <c r="P8" s="23"/>
      <c r="Q8" s="23"/>
      <c r="R8" s="24"/>
    </row>
    <row r="9" spans="3:18" x14ac:dyDescent="0.25">
      <c r="G9" s="7">
        <v>0</v>
      </c>
      <c r="H9" s="6">
        <f>$E$11</f>
        <v>0.05</v>
      </c>
      <c r="K9" s="4"/>
      <c r="L9" s="5">
        <f>E10</f>
        <v>200000</v>
      </c>
    </row>
    <row r="10" spans="3:18" ht="15.75" x14ac:dyDescent="0.25">
      <c r="D10" s="1" t="s">
        <v>38</v>
      </c>
      <c r="E10" s="5">
        <v>200000</v>
      </c>
      <c r="G10" s="7">
        <v>1</v>
      </c>
      <c r="H10" s="6">
        <f t="shared" ref="H10:H73" si="0">$E$11</f>
        <v>0.05</v>
      </c>
      <c r="I10" s="5">
        <f>$E$14</f>
        <v>1073.6432460242781</v>
      </c>
      <c r="J10" s="5">
        <f>H10*L9/12</f>
        <v>833.33333333333337</v>
      </c>
      <c r="K10" s="5">
        <f>I10-J10</f>
        <v>240.30991269094477</v>
      </c>
      <c r="L10" s="5">
        <f>L9-K10</f>
        <v>199759.69008730905</v>
      </c>
      <c r="N10" s="22" t="s">
        <v>29</v>
      </c>
      <c r="O10" s="23"/>
      <c r="P10" s="23"/>
      <c r="Q10" s="23"/>
      <c r="R10" s="24"/>
    </row>
    <row r="11" spans="3:18" x14ac:dyDescent="0.25">
      <c r="D11" s="1" t="s">
        <v>25</v>
      </c>
      <c r="E11" s="6">
        <v>0.05</v>
      </c>
      <c r="G11" s="7">
        <v>2</v>
      </c>
      <c r="H11" s="6">
        <f t="shared" si="0"/>
        <v>0.05</v>
      </c>
      <c r="I11" s="5">
        <f t="shared" ref="I11:I74" si="1">$E$14</f>
        <v>1073.6432460242781</v>
      </c>
      <c r="J11" s="5">
        <f t="shared" ref="J11:J74" si="2">H11*L10/12</f>
        <v>832.33204203045443</v>
      </c>
      <c r="K11" s="5">
        <f t="shared" ref="K11:K74" si="3">I11-J11</f>
        <v>241.31120399382371</v>
      </c>
      <c r="L11" s="5">
        <f t="shared" ref="L11:L74" si="4">L10-K11</f>
        <v>199518.37888331522</v>
      </c>
    </row>
    <row r="12" spans="3:18" x14ac:dyDescent="0.25">
      <c r="D12" s="1" t="s">
        <v>12</v>
      </c>
      <c r="E12" s="4">
        <v>30</v>
      </c>
      <c r="G12" s="7">
        <v>3</v>
      </c>
      <c r="H12" s="6">
        <f t="shared" si="0"/>
        <v>0.05</v>
      </c>
      <c r="I12" s="5">
        <f t="shared" si="1"/>
        <v>1073.6432460242781</v>
      </c>
      <c r="J12" s="5">
        <f t="shared" si="2"/>
        <v>831.32657868048011</v>
      </c>
      <c r="K12" s="5">
        <f t="shared" si="3"/>
        <v>242.31666734379803</v>
      </c>
      <c r="L12" s="5">
        <f t="shared" si="4"/>
        <v>199276.06221597141</v>
      </c>
      <c r="N12" s="19" t="s">
        <v>36</v>
      </c>
      <c r="O12" s="19"/>
      <c r="P12" s="19"/>
      <c r="Q12" s="19"/>
      <c r="R12" s="19"/>
    </row>
    <row r="13" spans="3:18" x14ac:dyDescent="0.25">
      <c r="D13" s="1" t="s">
        <v>5</v>
      </c>
      <c r="E13" s="4">
        <f>30*12</f>
        <v>360</v>
      </c>
      <c r="G13" s="7">
        <v>4</v>
      </c>
      <c r="H13" s="6">
        <f t="shared" si="0"/>
        <v>0.05</v>
      </c>
      <c r="I13" s="5">
        <f t="shared" si="1"/>
        <v>1073.6432460242781</v>
      </c>
      <c r="J13" s="5">
        <f t="shared" si="2"/>
        <v>830.31692589988097</v>
      </c>
      <c r="K13" s="5">
        <f t="shared" si="3"/>
        <v>243.32632012439717</v>
      </c>
      <c r="L13" s="5">
        <f t="shared" si="4"/>
        <v>199032.73589584703</v>
      </c>
    </row>
    <row r="14" spans="3:18" x14ac:dyDescent="0.25">
      <c r="C14" s="12" t="s">
        <v>30</v>
      </c>
      <c r="D14" s="7" t="s">
        <v>33</v>
      </c>
      <c r="E14" s="10">
        <f>PMT(E11/12,E13,-E10,0,0)</f>
        <v>1073.6432460242781</v>
      </c>
      <c r="G14" s="7">
        <v>5</v>
      </c>
      <c r="H14" s="6">
        <f t="shared" si="0"/>
        <v>0.05</v>
      </c>
      <c r="I14" s="5">
        <f t="shared" si="1"/>
        <v>1073.6432460242781</v>
      </c>
      <c r="J14" s="5">
        <f t="shared" si="2"/>
        <v>829.30306623269598</v>
      </c>
      <c r="K14" s="5">
        <f t="shared" si="3"/>
        <v>244.34017979158216</v>
      </c>
      <c r="L14" s="5">
        <f t="shared" si="4"/>
        <v>198788.39571605544</v>
      </c>
    </row>
    <row r="15" spans="3:18" x14ac:dyDescent="0.25">
      <c r="C15" s="12" t="s">
        <v>31</v>
      </c>
      <c r="D15" s="7" t="s">
        <v>32</v>
      </c>
      <c r="E15" s="11">
        <f>IPMT(E11/12,1,E12,-E10,0,0)</f>
        <v>833.33333333333337</v>
      </c>
      <c r="G15" s="7">
        <v>6</v>
      </c>
      <c r="H15" s="6">
        <f t="shared" si="0"/>
        <v>0.05</v>
      </c>
      <c r="I15" s="5">
        <f t="shared" si="1"/>
        <v>1073.6432460242781</v>
      </c>
      <c r="J15" s="5">
        <f t="shared" si="2"/>
        <v>828.28498215023103</v>
      </c>
      <c r="K15" s="5">
        <f t="shared" si="3"/>
        <v>245.35826387404711</v>
      </c>
      <c r="L15" s="5">
        <f t="shared" si="4"/>
        <v>198543.03745218139</v>
      </c>
    </row>
    <row r="16" spans="3:18" x14ac:dyDescent="0.25">
      <c r="G16" s="7">
        <v>7</v>
      </c>
      <c r="H16" s="6">
        <f t="shared" si="0"/>
        <v>0.05</v>
      </c>
      <c r="I16" s="5">
        <f t="shared" si="1"/>
        <v>1073.6432460242781</v>
      </c>
      <c r="J16" s="5">
        <f t="shared" si="2"/>
        <v>827.26265605075594</v>
      </c>
      <c r="K16" s="5">
        <f t="shared" si="3"/>
        <v>246.38058997352221</v>
      </c>
      <c r="L16" s="5">
        <f t="shared" si="4"/>
        <v>198296.65686220786</v>
      </c>
    </row>
    <row r="17" spans="3:12" x14ac:dyDescent="0.25">
      <c r="C17" s="12" t="s">
        <v>30</v>
      </c>
      <c r="D17" s="7" t="s">
        <v>40</v>
      </c>
      <c r="E17" s="10">
        <f>PMT(E11,E12,-E10,0,0)</f>
        <v>13010.287016055316</v>
      </c>
      <c r="G17" s="7">
        <v>8</v>
      </c>
      <c r="H17" s="6">
        <f t="shared" si="0"/>
        <v>0.05</v>
      </c>
      <c r="I17" s="5">
        <f t="shared" si="1"/>
        <v>1073.6432460242781</v>
      </c>
      <c r="J17" s="5">
        <f t="shared" si="2"/>
        <v>826.23607025919955</v>
      </c>
      <c r="K17" s="5">
        <f t="shared" si="3"/>
        <v>247.40717576507859</v>
      </c>
      <c r="L17" s="5">
        <f t="shared" si="4"/>
        <v>198049.24968644278</v>
      </c>
    </row>
    <row r="18" spans="3:12" x14ac:dyDescent="0.25">
      <c r="C18" s="12" t="s">
        <v>31</v>
      </c>
      <c r="D18" s="7" t="s">
        <v>39</v>
      </c>
      <c r="E18" s="11">
        <f>IPMT(E11,1,E12,-E10,0,0)</f>
        <v>10000</v>
      </c>
      <c r="G18" s="7">
        <v>9</v>
      </c>
      <c r="H18" s="6">
        <f t="shared" si="0"/>
        <v>0.05</v>
      </c>
      <c r="I18" s="5">
        <f t="shared" si="1"/>
        <v>1073.6432460242781</v>
      </c>
      <c r="J18" s="5">
        <f t="shared" si="2"/>
        <v>825.20520702684496</v>
      </c>
      <c r="K18" s="5">
        <f t="shared" si="3"/>
        <v>248.43803899743318</v>
      </c>
      <c r="L18" s="5">
        <f t="shared" si="4"/>
        <v>197800.81164744534</v>
      </c>
    </row>
    <row r="19" spans="3:12" x14ac:dyDescent="0.25">
      <c r="G19" s="7">
        <v>10</v>
      </c>
      <c r="H19" s="6">
        <f t="shared" si="0"/>
        <v>0.05</v>
      </c>
      <c r="I19" s="5">
        <f t="shared" si="1"/>
        <v>1073.6432460242781</v>
      </c>
      <c r="J19" s="5">
        <f t="shared" si="2"/>
        <v>824.17004853102242</v>
      </c>
      <c r="K19" s="5">
        <f t="shared" si="3"/>
        <v>249.47319749325573</v>
      </c>
      <c r="L19" s="5">
        <f t="shared" si="4"/>
        <v>197551.33844995208</v>
      </c>
    </row>
    <row r="20" spans="3:12" x14ac:dyDescent="0.25">
      <c r="G20" s="7">
        <v>11</v>
      </c>
      <c r="H20" s="6">
        <f t="shared" si="0"/>
        <v>0.05</v>
      </c>
      <c r="I20" s="5">
        <f t="shared" si="1"/>
        <v>1073.6432460242781</v>
      </c>
      <c r="J20" s="5">
        <f t="shared" si="2"/>
        <v>823.13057687480034</v>
      </c>
      <c r="K20" s="5">
        <f t="shared" si="3"/>
        <v>250.5126691494778</v>
      </c>
      <c r="L20" s="5">
        <f t="shared" si="4"/>
        <v>197300.82578080261</v>
      </c>
    </row>
    <row r="21" spans="3:12" x14ac:dyDescent="0.25">
      <c r="C21" s="4"/>
      <c r="D21" s="1" t="s">
        <v>7</v>
      </c>
      <c r="E21" s="5">
        <f>E14*E13</f>
        <v>386511.56856874016</v>
      </c>
      <c r="G21" s="7">
        <v>12</v>
      </c>
      <c r="H21" s="6">
        <f t="shared" si="0"/>
        <v>0.05</v>
      </c>
      <c r="I21" s="5">
        <f t="shared" si="1"/>
        <v>1073.6432460242781</v>
      </c>
      <c r="J21" s="5">
        <f t="shared" si="2"/>
        <v>822.08677408667756</v>
      </c>
      <c r="K21" s="5">
        <f t="shared" si="3"/>
        <v>251.55647193760058</v>
      </c>
      <c r="L21" s="5">
        <f t="shared" si="4"/>
        <v>197049.26930886501</v>
      </c>
    </row>
    <row r="22" spans="3:12" x14ac:dyDescent="0.25">
      <c r="C22" s="5"/>
      <c r="D22" s="1" t="s">
        <v>8</v>
      </c>
      <c r="E22" s="5">
        <f>E21-E10</f>
        <v>186511.56856874016</v>
      </c>
      <c r="G22" s="7">
        <v>13</v>
      </c>
      <c r="H22" s="6">
        <f t="shared" si="0"/>
        <v>0.05</v>
      </c>
      <c r="I22" s="5">
        <f t="shared" si="1"/>
        <v>1073.6432460242781</v>
      </c>
      <c r="J22" s="5">
        <f t="shared" si="2"/>
        <v>821.03862212027104</v>
      </c>
      <c r="K22" s="5">
        <f t="shared" si="3"/>
        <v>252.6046239040071</v>
      </c>
      <c r="L22" s="5">
        <f t="shared" si="4"/>
        <v>196796.664684961</v>
      </c>
    </row>
    <row r="23" spans="3:12" x14ac:dyDescent="0.25">
      <c r="C23" s="5"/>
      <c r="D23" s="1" t="s">
        <v>9</v>
      </c>
      <c r="E23" s="5">
        <f>E22/E12</f>
        <v>6217.0522856246716</v>
      </c>
      <c r="G23" s="7">
        <v>14</v>
      </c>
      <c r="H23" s="6">
        <f t="shared" si="0"/>
        <v>0.05</v>
      </c>
      <c r="I23" s="5">
        <f t="shared" si="1"/>
        <v>1073.6432460242781</v>
      </c>
      <c r="J23" s="5">
        <f t="shared" si="2"/>
        <v>819.98610285400412</v>
      </c>
      <c r="K23" s="5">
        <f t="shared" si="3"/>
        <v>253.65714317027403</v>
      </c>
      <c r="L23" s="5">
        <f t="shared" si="4"/>
        <v>196543.00754179072</v>
      </c>
    </row>
    <row r="24" spans="3:12" x14ac:dyDescent="0.25">
      <c r="C24" s="5"/>
      <c r="D24" s="1" t="s">
        <v>20</v>
      </c>
      <c r="E24" s="5">
        <f>E23/12</f>
        <v>518.0876904687226</v>
      </c>
      <c r="G24" s="7">
        <v>15</v>
      </c>
      <c r="H24" s="6">
        <f t="shared" si="0"/>
        <v>0.05</v>
      </c>
      <c r="I24" s="5">
        <f t="shared" si="1"/>
        <v>1073.6432460242781</v>
      </c>
      <c r="J24" s="5">
        <f t="shared" si="2"/>
        <v>818.92919809079467</v>
      </c>
      <c r="K24" s="5">
        <f t="shared" si="3"/>
        <v>254.71404793348347</v>
      </c>
      <c r="L24" s="5">
        <f t="shared" si="4"/>
        <v>196288.29349385723</v>
      </c>
    </row>
    <row r="25" spans="3:12" x14ac:dyDescent="0.25">
      <c r="C25" s="5"/>
      <c r="G25" s="7">
        <v>16</v>
      </c>
      <c r="H25" s="6">
        <f t="shared" si="0"/>
        <v>0.05</v>
      </c>
      <c r="I25" s="5">
        <f t="shared" si="1"/>
        <v>1073.6432460242781</v>
      </c>
      <c r="J25" s="5">
        <f t="shared" si="2"/>
        <v>817.86788955773852</v>
      </c>
      <c r="K25" s="5">
        <f t="shared" si="3"/>
        <v>255.77535646653962</v>
      </c>
      <c r="L25" s="5">
        <f t="shared" si="4"/>
        <v>196032.5181373907</v>
      </c>
    </row>
    <row r="26" spans="3:12" x14ac:dyDescent="0.25">
      <c r="C26" s="5"/>
      <c r="D26" s="1" t="s">
        <v>10</v>
      </c>
      <c r="E26" s="5">
        <f>E14*12</f>
        <v>12883.718952291338</v>
      </c>
      <c r="G26" s="7">
        <v>17</v>
      </c>
      <c r="H26" s="6">
        <f t="shared" si="0"/>
        <v>0.05</v>
      </c>
      <c r="I26" s="5">
        <f t="shared" si="1"/>
        <v>1073.6432460242781</v>
      </c>
      <c r="J26" s="5">
        <f t="shared" si="2"/>
        <v>816.8021589057945</v>
      </c>
      <c r="K26" s="5">
        <f t="shared" si="3"/>
        <v>256.84108711848364</v>
      </c>
      <c r="L26" s="5">
        <f t="shared" si="4"/>
        <v>195775.67705027221</v>
      </c>
    </row>
    <row r="27" spans="3:12" x14ac:dyDescent="0.25">
      <c r="C27" s="5"/>
      <c r="D27" s="1"/>
      <c r="E27" s="4"/>
      <c r="G27" s="7">
        <v>18</v>
      </c>
      <c r="H27" s="6">
        <f t="shared" si="0"/>
        <v>0.05</v>
      </c>
      <c r="I27" s="5">
        <f t="shared" si="1"/>
        <v>1073.6432460242781</v>
      </c>
      <c r="J27" s="5">
        <f t="shared" si="2"/>
        <v>815.73198770946749</v>
      </c>
      <c r="K27" s="5">
        <f t="shared" si="3"/>
        <v>257.91125831481065</v>
      </c>
      <c r="L27" s="5">
        <f t="shared" si="4"/>
        <v>195517.76579195738</v>
      </c>
    </row>
    <row r="28" spans="3:12" x14ac:dyDescent="0.25">
      <c r="D28" s="1" t="s">
        <v>11</v>
      </c>
      <c r="E28" s="5">
        <v>20000</v>
      </c>
      <c r="G28" s="7">
        <v>19</v>
      </c>
      <c r="H28" s="6">
        <f t="shared" si="0"/>
        <v>0.05</v>
      </c>
      <c r="I28" s="5">
        <f t="shared" si="1"/>
        <v>1073.6432460242781</v>
      </c>
      <c r="J28" s="5">
        <f t="shared" si="2"/>
        <v>814.65735746648909</v>
      </c>
      <c r="K28" s="5">
        <f t="shared" si="3"/>
        <v>258.98588855778905</v>
      </c>
      <c r="L28" s="5">
        <f t="shared" si="4"/>
        <v>195258.77990339958</v>
      </c>
    </row>
    <row r="29" spans="3:12" x14ac:dyDescent="0.25">
      <c r="D29" s="2"/>
      <c r="E29" s="4"/>
      <c r="G29" s="7">
        <v>20</v>
      </c>
      <c r="H29" s="6">
        <f t="shared" si="0"/>
        <v>0.05</v>
      </c>
      <c r="I29" s="5">
        <f t="shared" si="1"/>
        <v>1073.6432460242781</v>
      </c>
      <c r="J29" s="5">
        <f t="shared" si="2"/>
        <v>813.57824959749826</v>
      </c>
      <c r="K29" s="5">
        <f t="shared" si="3"/>
        <v>260.06499642677989</v>
      </c>
      <c r="L29" s="5">
        <f t="shared" si="4"/>
        <v>194998.7149069728</v>
      </c>
    </row>
    <row r="30" spans="3:12" ht="15.75" x14ac:dyDescent="0.25">
      <c r="D30" s="20" t="s">
        <v>21</v>
      </c>
      <c r="E30" s="21"/>
      <c r="G30" s="7">
        <v>21</v>
      </c>
      <c r="H30" s="6">
        <f t="shared" si="0"/>
        <v>0.05</v>
      </c>
      <c r="I30" s="5">
        <f t="shared" si="1"/>
        <v>1073.6432460242781</v>
      </c>
      <c r="J30" s="5">
        <f t="shared" si="2"/>
        <v>812.49464544572004</v>
      </c>
      <c r="K30" s="5">
        <f t="shared" si="3"/>
        <v>261.1486005785581</v>
      </c>
      <c r="L30" s="5">
        <f t="shared" si="4"/>
        <v>194737.56630639423</v>
      </c>
    </row>
    <row r="31" spans="3:12" x14ac:dyDescent="0.25">
      <c r="G31" s="7">
        <v>22</v>
      </c>
      <c r="H31" s="6">
        <f t="shared" si="0"/>
        <v>0.05</v>
      </c>
      <c r="I31" s="5">
        <f t="shared" si="1"/>
        <v>1073.6432460242781</v>
      </c>
      <c r="J31" s="5">
        <f t="shared" si="2"/>
        <v>811.40652627664269</v>
      </c>
      <c r="K31" s="5">
        <f t="shared" si="3"/>
        <v>262.23671974763545</v>
      </c>
      <c r="L31" s="5">
        <f t="shared" si="4"/>
        <v>194475.32958664661</v>
      </c>
    </row>
    <row r="32" spans="3:12" x14ac:dyDescent="0.25">
      <c r="D32" s="1" t="s">
        <v>14</v>
      </c>
      <c r="E32" s="5">
        <v>40</v>
      </c>
      <c r="G32" s="7">
        <v>23</v>
      </c>
      <c r="H32" s="6">
        <f t="shared" si="0"/>
        <v>0.05</v>
      </c>
      <c r="I32" s="5">
        <f t="shared" si="1"/>
        <v>1073.6432460242781</v>
      </c>
      <c r="J32" s="5">
        <f t="shared" si="2"/>
        <v>810.31387327769426</v>
      </c>
      <c r="K32" s="5">
        <f t="shared" si="3"/>
        <v>263.32937274658389</v>
      </c>
      <c r="L32" s="5">
        <f t="shared" si="4"/>
        <v>194212.00021390003</v>
      </c>
    </row>
    <row r="33" spans="3:12" x14ac:dyDescent="0.25">
      <c r="C33" s="5"/>
      <c r="D33" s="1" t="s">
        <v>15</v>
      </c>
      <c r="E33" s="5">
        <v>95</v>
      </c>
      <c r="G33" s="7">
        <v>24</v>
      </c>
      <c r="H33" s="6">
        <f t="shared" si="0"/>
        <v>0.05</v>
      </c>
      <c r="I33" s="5">
        <f t="shared" si="1"/>
        <v>1073.6432460242781</v>
      </c>
      <c r="J33" s="5">
        <f t="shared" si="2"/>
        <v>809.21666755791682</v>
      </c>
      <c r="K33" s="5">
        <f t="shared" si="3"/>
        <v>264.42657846636132</v>
      </c>
      <c r="L33" s="5">
        <f t="shared" si="4"/>
        <v>193947.57363543365</v>
      </c>
    </row>
    <row r="34" spans="3:12" x14ac:dyDescent="0.25">
      <c r="D34" s="1" t="s">
        <v>16</v>
      </c>
      <c r="E34" s="5">
        <v>120</v>
      </c>
      <c r="G34" s="7">
        <v>25</v>
      </c>
      <c r="H34" s="6">
        <f t="shared" si="0"/>
        <v>0.05</v>
      </c>
      <c r="I34" s="5">
        <f t="shared" si="1"/>
        <v>1073.6432460242781</v>
      </c>
      <c r="J34" s="5">
        <f t="shared" si="2"/>
        <v>808.11489014764027</v>
      </c>
      <c r="K34" s="5">
        <f t="shared" si="3"/>
        <v>265.52835587663787</v>
      </c>
      <c r="L34" s="5">
        <f t="shared" si="4"/>
        <v>193682.04527955703</v>
      </c>
    </row>
    <row r="35" spans="3:12" x14ac:dyDescent="0.25">
      <c r="D35" s="1" t="s">
        <v>34</v>
      </c>
      <c r="E35" s="5">
        <v>60</v>
      </c>
      <c r="G35" s="7">
        <v>26</v>
      </c>
      <c r="H35" s="6">
        <f t="shared" si="0"/>
        <v>0.05</v>
      </c>
      <c r="I35" s="5">
        <f t="shared" si="1"/>
        <v>1073.6432460242781</v>
      </c>
      <c r="J35" s="5">
        <f t="shared" si="2"/>
        <v>807.00852199815427</v>
      </c>
      <c r="K35" s="5">
        <f t="shared" si="3"/>
        <v>266.63472402612388</v>
      </c>
      <c r="L35" s="5">
        <f t="shared" si="4"/>
        <v>193415.41055553092</v>
      </c>
    </row>
    <row r="36" spans="3:12" x14ac:dyDescent="0.25">
      <c r="D36" s="1" t="s">
        <v>35</v>
      </c>
      <c r="E36" s="5">
        <v>50</v>
      </c>
      <c r="G36" s="7">
        <v>27</v>
      </c>
      <c r="H36" s="6">
        <f t="shared" si="0"/>
        <v>0.05</v>
      </c>
      <c r="I36" s="5">
        <f t="shared" si="1"/>
        <v>1073.6432460242781</v>
      </c>
      <c r="J36" s="5">
        <f t="shared" si="2"/>
        <v>805.89754398137893</v>
      </c>
      <c r="K36" s="5">
        <f t="shared" si="3"/>
        <v>267.74570204289921</v>
      </c>
      <c r="L36" s="5">
        <f t="shared" si="4"/>
        <v>193147.66485348804</v>
      </c>
    </row>
    <row r="37" spans="3:12" x14ac:dyDescent="0.25">
      <c r="E37" s="5"/>
      <c r="G37" s="7">
        <v>28</v>
      </c>
      <c r="H37" s="6">
        <f t="shared" si="0"/>
        <v>0.05</v>
      </c>
      <c r="I37" s="5">
        <f t="shared" si="1"/>
        <v>1073.6432460242781</v>
      </c>
      <c r="J37" s="5">
        <f t="shared" si="2"/>
        <v>804.78193688953354</v>
      </c>
      <c r="K37" s="5">
        <f t="shared" si="3"/>
        <v>268.8613091347446</v>
      </c>
      <c r="L37" s="5">
        <f t="shared" si="4"/>
        <v>192878.80354435329</v>
      </c>
    </row>
    <row r="38" spans="3:12" x14ac:dyDescent="0.25">
      <c r="D38" s="1" t="s">
        <v>19</v>
      </c>
      <c r="E38" s="5">
        <f>SUM(E32:E36)</f>
        <v>365</v>
      </c>
      <c r="G38" s="7">
        <v>29</v>
      </c>
      <c r="H38" s="6">
        <f t="shared" si="0"/>
        <v>0.05</v>
      </c>
      <c r="I38" s="5">
        <f t="shared" si="1"/>
        <v>1073.6432460242781</v>
      </c>
      <c r="J38" s="5">
        <f t="shared" si="2"/>
        <v>803.66168143480536</v>
      </c>
      <c r="K38" s="5">
        <f t="shared" si="3"/>
        <v>269.98156458947278</v>
      </c>
      <c r="L38" s="5">
        <f t="shared" si="4"/>
        <v>192608.8219797638</v>
      </c>
    </row>
    <row r="39" spans="3:12" x14ac:dyDescent="0.25">
      <c r="G39" s="7">
        <v>30</v>
      </c>
      <c r="H39" s="6">
        <f t="shared" si="0"/>
        <v>0.05</v>
      </c>
      <c r="I39" s="5">
        <f t="shared" si="1"/>
        <v>1073.6432460242781</v>
      </c>
      <c r="J39" s="5">
        <f t="shared" si="2"/>
        <v>802.53675824901586</v>
      </c>
      <c r="K39" s="5">
        <f t="shared" si="3"/>
        <v>271.10648777526228</v>
      </c>
      <c r="L39" s="5">
        <f t="shared" si="4"/>
        <v>192337.71549198855</v>
      </c>
    </row>
    <row r="40" spans="3:12" ht="15.75" x14ac:dyDescent="0.25">
      <c r="D40" s="20" t="s">
        <v>22</v>
      </c>
      <c r="E40" s="21"/>
      <c r="G40" s="7">
        <v>31</v>
      </c>
      <c r="H40" s="6">
        <f t="shared" si="0"/>
        <v>0.05</v>
      </c>
      <c r="I40" s="5">
        <f t="shared" si="1"/>
        <v>1073.6432460242781</v>
      </c>
      <c r="J40" s="5">
        <f t="shared" si="2"/>
        <v>801.40714788328569</v>
      </c>
      <c r="K40" s="5">
        <f t="shared" si="3"/>
        <v>272.23609814099245</v>
      </c>
      <c r="L40" s="5">
        <f t="shared" si="4"/>
        <v>192065.47939384755</v>
      </c>
    </row>
    <row r="41" spans="3:12" x14ac:dyDescent="0.25">
      <c r="G41" s="7">
        <v>32</v>
      </c>
      <c r="H41" s="6">
        <f t="shared" si="0"/>
        <v>0.05</v>
      </c>
      <c r="I41" s="5">
        <f t="shared" si="1"/>
        <v>1073.6432460242781</v>
      </c>
      <c r="J41" s="5">
        <f t="shared" si="2"/>
        <v>800.27283080769814</v>
      </c>
      <c r="K41" s="5">
        <f t="shared" si="3"/>
        <v>273.37041521658</v>
      </c>
      <c r="L41" s="5">
        <f t="shared" si="4"/>
        <v>191792.10897863097</v>
      </c>
    </row>
    <row r="42" spans="3:12" x14ac:dyDescent="0.25">
      <c r="D42" s="7" t="s">
        <v>42</v>
      </c>
      <c r="E42" s="5">
        <f>E14+E38</f>
        <v>1438.6432460242781</v>
      </c>
      <c r="G42" s="7">
        <v>33</v>
      </c>
      <c r="H42" s="6">
        <f t="shared" si="0"/>
        <v>0.05</v>
      </c>
      <c r="I42" s="5">
        <f t="shared" si="1"/>
        <v>1073.6432460242781</v>
      </c>
      <c r="J42" s="5">
        <f t="shared" si="2"/>
        <v>799.13378741096233</v>
      </c>
      <c r="K42" s="5">
        <f t="shared" si="3"/>
        <v>274.50945861331581</v>
      </c>
      <c r="L42" s="5">
        <f t="shared" si="4"/>
        <v>191517.59952001765</v>
      </c>
    </row>
    <row r="43" spans="3:12" ht="17.100000000000001" customHeight="1" x14ac:dyDescent="0.25">
      <c r="D43" s="7" t="s">
        <v>41</v>
      </c>
      <c r="E43" s="5">
        <f>E38+E15</f>
        <v>1198.3333333333335</v>
      </c>
      <c r="G43" s="7">
        <v>34</v>
      </c>
      <c r="H43" s="6">
        <f t="shared" si="0"/>
        <v>0.05</v>
      </c>
      <c r="I43" s="5">
        <f t="shared" si="1"/>
        <v>1073.6432460242781</v>
      </c>
      <c r="J43" s="5">
        <f t="shared" si="2"/>
        <v>797.98999800007357</v>
      </c>
      <c r="K43" s="5">
        <f t="shared" si="3"/>
        <v>275.65324802420457</v>
      </c>
      <c r="L43" s="5">
        <f t="shared" si="4"/>
        <v>191241.94627199345</v>
      </c>
    </row>
    <row r="44" spans="3:12" x14ac:dyDescent="0.25">
      <c r="G44" s="7">
        <v>35</v>
      </c>
      <c r="H44" s="6">
        <f t="shared" si="0"/>
        <v>0.05</v>
      </c>
      <c r="I44" s="5">
        <f t="shared" si="1"/>
        <v>1073.6432460242781</v>
      </c>
      <c r="J44" s="5">
        <f t="shared" si="2"/>
        <v>796.84144279997281</v>
      </c>
      <c r="K44" s="5">
        <f t="shared" si="3"/>
        <v>276.80180322430533</v>
      </c>
      <c r="L44" s="5">
        <f t="shared" si="4"/>
        <v>190965.14446876914</v>
      </c>
    </row>
    <row r="45" spans="3:12" ht="18.600000000000001" customHeight="1" x14ac:dyDescent="0.25">
      <c r="G45" s="7">
        <v>36</v>
      </c>
      <c r="H45" s="6">
        <f t="shared" si="0"/>
        <v>0.05</v>
      </c>
      <c r="I45" s="5">
        <f t="shared" si="1"/>
        <v>1073.6432460242781</v>
      </c>
      <c r="J45" s="5">
        <f t="shared" si="2"/>
        <v>795.68810195320475</v>
      </c>
      <c r="K45" s="5">
        <f t="shared" si="3"/>
        <v>277.95514407107339</v>
      </c>
      <c r="L45" s="5">
        <f t="shared" si="4"/>
        <v>190687.18932469806</v>
      </c>
    </row>
    <row r="46" spans="3:12" x14ac:dyDescent="0.25">
      <c r="G46" s="7">
        <v>37</v>
      </c>
      <c r="H46" s="6">
        <f t="shared" si="0"/>
        <v>0.05</v>
      </c>
      <c r="I46" s="5">
        <f t="shared" si="1"/>
        <v>1073.6432460242781</v>
      </c>
      <c r="J46" s="5">
        <f t="shared" si="2"/>
        <v>794.52995551957531</v>
      </c>
      <c r="K46" s="5">
        <f t="shared" si="3"/>
        <v>279.11329050470283</v>
      </c>
      <c r="L46" s="5">
        <f t="shared" si="4"/>
        <v>190408.07603419336</v>
      </c>
    </row>
    <row r="47" spans="3:12" x14ac:dyDescent="0.25">
      <c r="G47" s="7">
        <v>38</v>
      </c>
      <c r="H47" s="6">
        <f t="shared" si="0"/>
        <v>0.05</v>
      </c>
      <c r="I47" s="5">
        <f t="shared" si="1"/>
        <v>1073.6432460242781</v>
      </c>
      <c r="J47" s="5">
        <f t="shared" si="2"/>
        <v>793.36698347580568</v>
      </c>
      <c r="K47" s="5">
        <f t="shared" si="3"/>
        <v>280.27626254847246</v>
      </c>
      <c r="L47" s="5">
        <f t="shared" si="4"/>
        <v>190127.7997716449</v>
      </c>
    </row>
    <row r="48" spans="3:12" x14ac:dyDescent="0.25">
      <c r="G48" s="7">
        <v>39</v>
      </c>
      <c r="H48" s="6">
        <f t="shared" si="0"/>
        <v>0.05</v>
      </c>
      <c r="I48" s="5">
        <f t="shared" si="1"/>
        <v>1073.6432460242781</v>
      </c>
      <c r="J48" s="5">
        <f t="shared" si="2"/>
        <v>792.19916571518706</v>
      </c>
      <c r="K48" s="5">
        <f t="shared" si="3"/>
        <v>281.44408030909108</v>
      </c>
      <c r="L48" s="5">
        <f t="shared" si="4"/>
        <v>189846.3556913358</v>
      </c>
    </row>
    <row r="49" spans="7:12" x14ac:dyDescent="0.25">
      <c r="G49" s="7">
        <v>40</v>
      </c>
      <c r="H49" s="6">
        <f t="shared" si="0"/>
        <v>0.05</v>
      </c>
      <c r="I49" s="5">
        <f t="shared" si="1"/>
        <v>1073.6432460242781</v>
      </c>
      <c r="J49" s="5">
        <f t="shared" si="2"/>
        <v>791.02648204723255</v>
      </c>
      <c r="K49" s="5">
        <f t="shared" si="3"/>
        <v>282.61676397704559</v>
      </c>
      <c r="L49" s="5">
        <f t="shared" si="4"/>
        <v>189563.73892735876</v>
      </c>
    </row>
    <row r="50" spans="7:12" x14ac:dyDescent="0.25">
      <c r="G50" s="7">
        <v>41</v>
      </c>
      <c r="H50" s="6">
        <f t="shared" si="0"/>
        <v>0.05</v>
      </c>
      <c r="I50" s="5">
        <f t="shared" si="1"/>
        <v>1073.6432460242781</v>
      </c>
      <c r="J50" s="5">
        <f t="shared" si="2"/>
        <v>789.8489121973281</v>
      </c>
      <c r="K50" s="5">
        <f t="shared" si="3"/>
        <v>283.79433382695004</v>
      </c>
      <c r="L50" s="5">
        <f t="shared" si="4"/>
        <v>189279.94459353181</v>
      </c>
    </row>
    <row r="51" spans="7:12" x14ac:dyDescent="0.25">
      <c r="G51" s="7">
        <v>42</v>
      </c>
      <c r="H51" s="6">
        <f t="shared" si="0"/>
        <v>0.05</v>
      </c>
      <c r="I51" s="5">
        <f t="shared" si="1"/>
        <v>1073.6432460242781</v>
      </c>
      <c r="J51" s="5">
        <f t="shared" si="2"/>
        <v>788.66643580638254</v>
      </c>
      <c r="K51" s="5">
        <f t="shared" si="3"/>
        <v>284.9768102178956</v>
      </c>
      <c r="L51" s="5">
        <f t="shared" si="4"/>
        <v>188994.96778331391</v>
      </c>
    </row>
    <row r="52" spans="7:12" x14ac:dyDescent="0.25">
      <c r="G52" s="7">
        <v>43</v>
      </c>
      <c r="H52" s="6">
        <f t="shared" si="0"/>
        <v>0.05</v>
      </c>
      <c r="I52" s="5">
        <f t="shared" si="1"/>
        <v>1073.6432460242781</v>
      </c>
      <c r="J52" s="5">
        <f t="shared" si="2"/>
        <v>787.4790324304746</v>
      </c>
      <c r="K52" s="5">
        <f t="shared" si="3"/>
        <v>286.16421359380354</v>
      </c>
      <c r="L52" s="5">
        <f t="shared" si="4"/>
        <v>188708.8035697201</v>
      </c>
    </row>
    <row r="53" spans="7:12" x14ac:dyDescent="0.25">
      <c r="G53" s="7">
        <v>44</v>
      </c>
      <c r="H53" s="6">
        <f t="shared" si="0"/>
        <v>0.05</v>
      </c>
      <c r="I53" s="5">
        <f t="shared" si="1"/>
        <v>1073.6432460242781</v>
      </c>
      <c r="J53" s="5">
        <f t="shared" si="2"/>
        <v>786.28668154050047</v>
      </c>
      <c r="K53" s="5">
        <f t="shared" si="3"/>
        <v>287.35656448377767</v>
      </c>
      <c r="L53" s="5">
        <f t="shared" si="4"/>
        <v>188421.44700523632</v>
      </c>
    </row>
    <row r="54" spans="7:12" x14ac:dyDescent="0.25">
      <c r="G54" s="7">
        <v>45</v>
      </c>
      <c r="H54" s="6">
        <f t="shared" si="0"/>
        <v>0.05</v>
      </c>
      <c r="I54" s="5">
        <f t="shared" si="1"/>
        <v>1073.6432460242781</v>
      </c>
      <c r="J54" s="5">
        <f t="shared" si="2"/>
        <v>785.08936252181809</v>
      </c>
      <c r="K54" s="5">
        <f t="shared" si="3"/>
        <v>288.55388350246005</v>
      </c>
      <c r="L54" s="5">
        <f t="shared" si="4"/>
        <v>188132.89312173385</v>
      </c>
    </row>
    <row r="55" spans="7:12" x14ac:dyDescent="0.25">
      <c r="G55" s="7">
        <v>46</v>
      </c>
      <c r="H55" s="6">
        <f t="shared" si="0"/>
        <v>0.05</v>
      </c>
      <c r="I55" s="5">
        <f t="shared" si="1"/>
        <v>1073.6432460242781</v>
      </c>
      <c r="J55" s="5">
        <f t="shared" si="2"/>
        <v>783.88705467389116</v>
      </c>
      <c r="K55" s="5">
        <f t="shared" si="3"/>
        <v>289.75619135038698</v>
      </c>
      <c r="L55" s="5">
        <f t="shared" si="4"/>
        <v>187843.13693038348</v>
      </c>
    </row>
    <row r="56" spans="7:12" x14ac:dyDescent="0.25">
      <c r="G56" s="7">
        <v>47</v>
      </c>
      <c r="H56" s="6">
        <f t="shared" si="0"/>
        <v>0.05</v>
      </c>
      <c r="I56" s="5">
        <f t="shared" si="1"/>
        <v>1073.6432460242781</v>
      </c>
      <c r="J56" s="5">
        <f t="shared" si="2"/>
        <v>782.6797372099312</v>
      </c>
      <c r="K56" s="5">
        <f t="shared" si="3"/>
        <v>290.96350881434694</v>
      </c>
      <c r="L56" s="5">
        <f t="shared" si="4"/>
        <v>187552.17342156914</v>
      </c>
    </row>
    <row r="57" spans="7:12" x14ac:dyDescent="0.25">
      <c r="G57" s="7">
        <v>48</v>
      </c>
      <c r="H57" s="6">
        <f t="shared" si="0"/>
        <v>0.05</v>
      </c>
      <c r="I57" s="5">
        <f t="shared" si="1"/>
        <v>1073.6432460242781</v>
      </c>
      <c r="J57" s="5">
        <f t="shared" si="2"/>
        <v>781.46738925653801</v>
      </c>
      <c r="K57" s="5">
        <f t="shared" si="3"/>
        <v>292.17585676774013</v>
      </c>
      <c r="L57" s="5">
        <f t="shared" si="4"/>
        <v>187259.99756480139</v>
      </c>
    </row>
    <row r="58" spans="7:12" x14ac:dyDescent="0.25">
      <c r="G58" s="7">
        <v>49</v>
      </c>
      <c r="H58" s="6">
        <f t="shared" si="0"/>
        <v>0.05</v>
      </c>
      <c r="I58" s="5">
        <f t="shared" si="1"/>
        <v>1073.6432460242781</v>
      </c>
      <c r="J58" s="5">
        <f t="shared" si="2"/>
        <v>780.24998985333923</v>
      </c>
      <c r="K58" s="5">
        <f t="shared" si="3"/>
        <v>293.39325617093891</v>
      </c>
      <c r="L58" s="5">
        <f t="shared" si="4"/>
        <v>186966.60430863046</v>
      </c>
    </row>
    <row r="59" spans="7:12" x14ac:dyDescent="0.25">
      <c r="G59" s="7">
        <v>50</v>
      </c>
      <c r="H59" s="6">
        <f t="shared" si="0"/>
        <v>0.05</v>
      </c>
      <c r="I59" s="5">
        <f t="shared" si="1"/>
        <v>1073.6432460242781</v>
      </c>
      <c r="J59" s="5">
        <f t="shared" si="2"/>
        <v>779.02751795262691</v>
      </c>
      <c r="K59" s="5">
        <f t="shared" si="3"/>
        <v>294.61572807165123</v>
      </c>
      <c r="L59" s="5">
        <f t="shared" si="4"/>
        <v>186671.9885805588</v>
      </c>
    </row>
    <row r="60" spans="7:12" x14ac:dyDescent="0.25">
      <c r="G60" s="7">
        <v>51</v>
      </c>
      <c r="H60" s="6">
        <f t="shared" si="0"/>
        <v>0.05</v>
      </c>
      <c r="I60" s="5">
        <f t="shared" si="1"/>
        <v>1073.6432460242781</v>
      </c>
      <c r="J60" s="5">
        <f t="shared" si="2"/>
        <v>777.79995241899496</v>
      </c>
      <c r="K60" s="5">
        <f t="shared" si="3"/>
        <v>295.84329360528318</v>
      </c>
      <c r="L60" s="5">
        <f t="shared" si="4"/>
        <v>186376.14528695351</v>
      </c>
    </row>
    <row r="61" spans="7:12" x14ac:dyDescent="0.25">
      <c r="G61" s="7">
        <v>52</v>
      </c>
      <c r="H61" s="6">
        <f t="shared" si="0"/>
        <v>0.05</v>
      </c>
      <c r="I61" s="5">
        <f t="shared" si="1"/>
        <v>1073.6432460242781</v>
      </c>
      <c r="J61" s="5">
        <f t="shared" si="2"/>
        <v>776.56727202897298</v>
      </c>
      <c r="K61" s="5">
        <f t="shared" si="3"/>
        <v>297.07597399530516</v>
      </c>
      <c r="L61" s="5">
        <f t="shared" si="4"/>
        <v>186079.06931295822</v>
      </c>
    </row>
    <row r="62" spans="7:12" x14ac:dyDescent="0.25">
      <c r="G62" s="7">
        <v>53</v>
      </c>
      <c r="H62" s="6">
        <f t="shared" si="0"/>
        <v>0.05</v>
      </c>
      <c r="I62" s="5">
        <f t="shared" si="1"/>
        <v>1073.6432460242781</v>
      </c>
      <c r="J62" s="5">
        <f t="shared" si="2"/>
        <v>775.32945547065935</v>
      </c>
      <c r="K62" s="5">
        <f t="shared" si="3"/>
        <v>298.31379055361879</v>
      </c>
      <c r="L62" s="5">
        <f t="shared" si="4"/>
        <v>185780.75552240459</v>
      </c>
    </row>
    <row r="63" spans="7:12" x14ac:dyDescent="0.25">
      <c r="G63" s="7">
        <v>54</v>
      </c>
      <c r="H63" s="6">
        <f t="shared" si="0"/>
        <v>0.05</v>
      </c>
      <c r="I63" s="5">
        <f t="shared" si="1"/>
        <v>1073.6432460242781</v>
      </c>
      <c r="J63" s="5">
        <f t="shared" si="2"/>
        <v>774.0864813433526</v>
      </c>
      <c r="K63" s="5">
        <f t="shared" si="3"/>
        <v>299.55676468092554</v>
      </c>
      <c r="L63" s="5">
        <f t="shared" si="4"/>
        <v>185481.19875772367</v>
      </c>
    </row>
    <row r="64" spans="7:12" x14ac:dyDescent="0.25">
      <c r="G64" s="7">
        <v>55</v>
      </c>
      <c r="H64" s="6">
        <f t="shared" si="0"/>
        <v>0.05</v>
      </c>
      <c r="I64" s="5">
        <f t="shared" si="1"/>
        <v>1073.6432460242781</v>
      </c>
      <c r="J64" s="5">
        <f t="shared" si="2"/>
        <v>772.83832815718199</v>
      </c>
      <c r="K64" s="5">
        <f t="shared" si="3"/>
        <v>300.80491786709615</v>
      </c>
      <c r="L64" s="5">
        <f t="shared" si="4"/>
        <v>185180.39383985658</v>
      </c>
    </row>
    <row r="65" spans="7:12" x14ac:dyDescent="0.25">
      <c r="G65" s="7">
        <v>56</v>
      </c>
      <c r="H65" s="6">
        <f t="shared" si="0"/>
        <v>0.05</v>
      </c>
      <c r="I65" s="5">
        <f t="shared" si="1"/>
        <v>1073.6432460242781</v>
      </c>
      <c r="J65" s="5">
        <f t="shared" si="2"/>
        <v>771.58497433273578</v>
      </c>
      <c r="K65" s="5">
        <f t="shared" si="3"/>
        <v>302.05827169154236</v>
      </c>
      <c r="L65" s="5">
        <f t="shared" si="4"/>
        <v>184878.33556816503</v>
      </c>
    </row>
    <row r="66" spans="7:12" x14ac:dyDescent="0.25">
      <c r="G66" s="7">
        <v>57</v>
      </c>
      <c r="H66" s="6">
        <f t="shared" si="0"/>
        <v>0.05</v>
      </c>
      <c r="I66" s="5">
        <f t="shared" si="1"/>
        <v>1073.6432460242781</v>
      </c>
      <c r="J66" s="5">
        <f t="shared" si="2"/>
        <v>770.32639820068755</v>
      </c>
      <c r="K66" s="5">
        <f t="shared" si="3"/>
        <v>303.31684782359059</v>
      </c>
      <c r="L66" s="5">
        <f t="shared" si="4"/>
        <v>184575.01872034144</v>
      </c>
    </row>
    <row r="67" spans="7:12" x14ac:dyDescent="0.25">
      <c r="G67" s="7">
        <v>58</v>
      </c>
      <c r="H67" s="6">
        <f t="shared" si="0"/>
        <v>0.05</v>
      </c>
      <c r="I67" s="5">
        <f t="shared" si="1"/>
        <v>1073.6432460242781</v>
      </c>
      <c r="J67" s="5">
        <f t="shared" si="2"/>
        <v>769.06257800142259</v>
      </c>
      <c r="K67" s="5">
        <f t="shared" si="3"/>
        <v>304.58066802285555</v>
      </c>
      <c r="L67" s="5">
        <f t="shared" si="4"/>
        <v>184270.43805231858</v>
      </c>
    </row>
    <row r="68" spans="7:12" x14ac:dyDescent="0.25">
      <c r="G68" s="7">
        <v>59</v>
      </c>
      <c r="H68" s="6">
        <f t="shared" si="0"/>
        <v>0.05</v>
      </c>
      <c r="I68" s="5">
        <f t="shared" si="1"/>
        <v>1073.6432460242781</v>
      </c>
      <c r="J68" s="5">
        <f t="shared" si="2"/>
        <v>767.79349188466085</v>
      </c>
      <c r="K68" s="5">
        <f t="shared" si="3"/>
        <v>305.84975413961729</v>
      </c>
      <c r="L68" s="5">
        <f t="shared" si="4"/>
        <v>183964.58829817898</v>
      </c>
    </row>
    <row r="69" spans="7:12" x14ac:dyDescent="0.25">
      <c r="G69" s="7">
        <v>60</v>
      </c>
      <c r="H69" s="6">
        <f t="shared" si="0"/>
        <v>0.05</v>
      </c>
      <c r="I69" s="5">
        <f t="shared" si="1"/>
        <v>1073.6432460242781</v>
      </c>
      <c r="J69" s="5">
        <f t="shared" si="2"/>
        <v>766.519117909079</v>
      </c>
      <c r="K69" s="5">
        <f t="shared" si="3"/>
        <v>307.12412811519914</v>
      </c>
      <c r="L69" s="5">
        <f t="shared" si="4"/>
        <v>183657.46417006379</v>
      </c>
    </row>
    <row r="70" spans="7:12" x14ac:dyDescent="0.25">
      <c r="G70" s="7">
        <v>61</v>
      </c>
      <c r="H70" s="6">
        <f t="shared" si="0"/>
        <v>0.05</v>
      </c>
      <c r="I70" s="5">
        <f t="shared" si="1"/>
        <v>1073.6432460242781</v>
      </c>
      <c r="J70" s="5">
        <f t="shared" si="2"/>
        <v>765.23943404193244</v>
      </c>
      <c r="K70" s="5">
        <f t="shared" si="3"/>
        <v>308.4038119823457</v>
      </c>
      <c r="L70" s="5">
        <f t="shared" si="4"/>
        <v>183349.06035808145</v>
      </c>
    </row>
    <row r="71" spans="7:12" x14ac:dyDescent="0.25">
      <c r="G71" s="7">
        <v>62</v>
      </c>
      <c r="H71" s="6">
        <f t="shared" si="0"/>
        <v>0.05</v>
      </c>
      <c r="I71" s="5">
        <f t="shared" si="1"/>
        <v>1073.6432460242781</v>
      </c>
      <c r="J71" s="5">
        <f t="shared" si="2"/>
        <v>763.95441815867264</v>
      </c>
      <c r="K71" s="5">
        <f t="shared" si="3"/>
        <v>309.6888278656055</v>
      </c>
      <c r="L71" s="5">
        <f t="shared" si="4"/>
        <v>183039.37153021584</v>
      </c>
    </row>
    <row r="72" spans="7:12" x14ac:dyDescent="0.25">
      <c r="G72" s="7">
        <v>63</v>
      </c>
      <c r="H72" s="6">
        <f t="shared" si="0"/>
        <v>0.05</v>
      </c>
      <c r="I72" s="5">
        <f t="shared" si="1"/>
        <v>1073.6432460242781</v>
      </c>
      <c r="J72" s="5">
        <f t="shared" si="2"/>
        <v>762.66404804256592</v>
      </c>
      <c r="K72" s="5">
        <f t="shared" si="3"/>
        <v>310.97919798171222</v>
      </c>
      <c r="L72" s="5">
        <f t="shared" si="4"/>
        <v>182728.39233223413</v>
      </c>
    </row>
    <row r="73" spans="7:12" x14ac:dyDescent="0.25">
      <c r="G73" s="7">
        <v>64</v>
      </c>
      <c r="H73" s="6">
        <f t="shared" si="0"/>
        <v>0.05</v>
      </c>
      <c r="I73" s="5">
        <f t="shared" si="1"/>
        <v>1073.6432460242781</v>
      </c>
      <c r="J73" s="5">
        <f t="shared" si="2"/>
        <v>761.36830138430889</v>
      </c>
      <c r="K73" s="5">
        <f t="shared" si="3"/>
        <v>312.27494463996925</v>
      </c>
      <c r="L73" s="5">
        <f t="shared" si="4"/>
        <v>182416.11738759416</v>
      </c>
    </row>
    <row r="74" spans="7:12" x14ac:dyDescent="0.25">
      <c r="G74" s="7">
        <v>65</v>
      </c>
      <c r="H74" s="6">
        <f t="shared" ref="H74:H137" si="5">$E$11</f>
        <v>0.05</v>
      </c>
      <c r="I74" s="5">
        <f t="shared" si="1"/>
        <v>1073.6432460242781</v>
      </c>
      <c r="J74" s="5">
        <f t="shared" si="2"/>
        <v>760.06715578164233</v>
      </c>
      <c r="K74" s="5">
        <f t="shared" si="3"/>
        <v>313.57609024263581</v>
      </c>
      <c r="L74" s="5">
        <f t="shared" si="4"/>
        <v>182102.54129735153</v>
      </c>
    </row>
    <row r="75" spans="7:12" x14ac:dyDescent="0.25">
      <c r="G75" s="7">
        <v>66</v>
      </c>
      <c r="H75" s="6">
        <f t="shared" si="5"/>
        <v>0.05</v>
      </c>
      <c r="I75" s="5">
        <f t="shared" ref="I75:I138" si="6">$E$14</f>
        <v>1073.6432460242781</v>
      </c>
      <c r="J75" s="5">
        <f t="shared" ref="J75:J138" si="7">H75*L74/12</f>
        <v>758.76058873896466</v>
      </c>
      <c r="K75" s="5">
        <f t="shared" ref="K75:K138" si="8">I75-J75</f>
        <v>314.88265728531348</v>
      </c>
      <c r="L75" s="5">
        <f t="shared" ref="L75:L138" si="9">L74-K75</f>
        <v>181787.65864006622</v>
      </c>
    </row>
    <row r="76" spans="7:12" x14ac:dyDescent="0.25">
      <c r="G76" s="7">
        <v>67</v>
      </c>
      <c r="H76" s="6">
        <f t="shared" si="5"/>
        <v>0.05</v>
      </c>
      <c r="I76" s="5">
        <f t="shared" si="6"/>
        <v>1073.6432460242781</v>
      </c>
      <c r="J76" s="5">
        <f t="shared" si="7"/>
        <v>757.44857766694258</v>
      </c>
      <c r="K76" s="5">
        <f t="shared" si="8"/>
        <v>316.19466835733556</v>
      </c>
      <c r="L76" s="5">
        <f t="shared" si="9"/>
        <v>181471.46397170887</v>
      </c>
    </row>
    <row r="77" spans="7:12" x14ac:dyDescent="0.25">
      <c r="G77" s="7">
        <v>68</v>
      </c>
      <c r="H77" s="6">
        <f t="shared" si="5"/>
        <v>0.05</v>
      </c>
      <c r="I77" s="5">
        <f t="shared" si="6"/>
        <v>1073.6432460242781</v>
      </c>
      <c r="J77" s="5">
        <f t="shared" si="7"/>
        <v>756.13109988212034</v>
      </c>
      <c r="K77" s="5">
        <f t="shared" si="8"/>
        <v>317.5121461421578</v>
      </c>
      <c r="L77" s="5">
        <f t="shared" si="9"/>
        <v>181153.95182556671</v>
      </c>
    </row>
    <row r="78" spans="7:12" x14ac:dyDescent="0.25">
      <c r="G78" s="7">
        <v>69</v>
      </c>
      <c r="H78" s="6">
        <f t="shared" si="5"/>
        <v>0.05</v>
      </c>
      <c r="I78" s="5">
        <f t="shared" si="6"/>
        <v>1073.6432460242781</v>
      </c>
      <c r="J78" s="5">
        <f t="shared" si="7"/>
        <v>754.80813260652803</v>
      </c>
      <c r="K78" s="5">
        <f t="shared" si="8"/>
        <v>318.83511341775011</v>
      </c>
      <c r="L78" s="5">
        <f t="shared" si="9"/>
        <v>180835.11671214894</v>
      </c>
    </row>
    <row r="79" spans="7:12" x14ac:dyDescent="0.25">
      <c r="G79" s="7">
        <v>70</v>
      </c>
      <c r="H79" s="6">
        <f t="shared" si="5"/>
        <v>0.05</v>
      </c>
      <c r="I79" s="5">
        <f t="shared" si="6"/>
        <v>1073.6432460242781</v>
      </c>
      <c r="J79" s="5">
        <f t="shared" si="7"/>
        <v>753.47965296728728</v>
      </c>
      <c r="K79" s="5">
        <f t="shared" si="8"/>
        <v>320.16359305699086</v>
      </c>
      <c r="L79" s="5">
        <f t="shared" si="9"/>
        <v>180514.95311909195</v>
      </c>
    </row>
    <row r="80" spans="7:12" x14ac:dyDescent="0.25">
      <c r="G80" s="7">
        <v>71</v>
      </c>
      <c r="H80" s="6">
        <f t="shared" si="5"/>
        <v>0.05</v>
      </c>
      <c r="I80" s="5">
        <f t="shared" si="6"/>
        <v>1073.6432460242781</v>
      </c>
      <c r="J80" s="5">
        <f t="shared" si="7"/>
        <v>752.14563799621646</v>
      </c>
      <c r="K80" s="5">
        <f t="shared" si="8"/>
        <v>321.49760802806168</v>
      </c>
      <c r="L80" s="5">
        <f t="shared" si="9"/>
        <v>180193.45551106389</v>
      </c>
    </row>
    <row r="81" spans="7:12" x14ac:dyDescent="0.25">
      <c r="G81" s="7">
        <v>72</v>
      </c>
      <c r="H81" s="6">
        <f t="shared" si="5"/>
        <v>0.05</v>
      </c>
      <c r="I81" s="5">
        <f t="shared" si="6"/>
        <v>1073.6432460242781</v>
      </c>
      <c r="J81" s="5">
        <f t="shared" si="7"/>
        <v>750.80606462943297</v>
      </c>
      <c r="K81" s="5">
        <f t="shared" si="8"/>
        <v>322.83718139484517</v>
      </c>
      <c r="L81" s="5">
        <f t="shared" si="9"/>
        <v>179870.61832966906</v>
      </c>
    </row>
    <row r="82" spans="7:12" x14ac:dyDescent="0.25">
      <c r="G82" s="7">
        <v>73</v>
      </c>
      <c r="H82" s="6">
        <f t="shared" si="5"/>
        <v>0.05</v>
      </c>
      <c r="I82" s="5">
        <f t="shared" si="6"/>
        <v>1073.6432460242781</v>
      </c>
      <c r="J82" s="5">
        <f t="shared" si="7"/>
        <v>749.46090970695434</v>
      </c>
      <c r="K82" s="5">
        <f t="shared" si="8"/>
        <v>324.1823363173238</v>
      </c>
      <c r="L82" s="5">
        <f t="shared" si="9"/>
        <v>179546.43599335174</v>
      </c>
    </row>
    <row r="83" spans="7:12" x14ac:dyDescent="0.25">
      <c r="G83" s="7">
        <v>74</v>
      </c>
      <c r="H83" s="6">
        <f t="shared" si="5"/>
        <v>0.05</v>
      </c>
      <c r="I83" s="5">
        <f t="shared" si="6"/>
        <v>1073.6432460242781</v>
      </c>
      <c r="J83" s="5">
        <f t="shared" si="7"/>
        <v>748.11014997229893</v>
      </c>
      <c r="K83" s="5">
        <f t="shared" si="8"/>
        <v>325.53309605197921</v>
      </c>
      <c r="L83" s="5">
        <f t="shared" si="9"/>
        <v>179220.90289729976</v>
      </c>
    </row>
    <row r="84" spans="7:12" x14ac:dyDescent="0.25">
      <c r="G84" s="7">
        <v>75</v>
      </c>
      <c r="H84" s="6">
        <f t="shared" si="5"/>
        <v>0.05</v>
      </c>
      <c r="I84" s="5">
        <f t="shared" si="6"/>
        <v>1073.6432460242781</v>
      </c>
      <c r="J84" s="5">
        <f t="shared" si="7"/>
        <v>746.7537620720824</v>
      </c>
      <c r="K84" s="5">
        <f t="shared" si="8"/>
        <v>326.88948395219575</v>
      </c>
      <c r="L84" s="5">
        <f t="shared" si="9"/>
        <v>178894.01341334757</v>
      </c>
    </row>
    <row r="85" spans="7:12" x14ac:dyDescent="0.25">
      <c r="G85" s="7">
        <v>76</v>
      </c>
      <c r="H85" s="6">
        <f t="shared" si="5"/>
        <v>0.05</v>
      </c>
      <c r="I85" s="5">
        <f t="shared" si="6"/>
        <v>1073.6432460242781</v>
      </c>
      <c r="J85" s="5">
        <f t="shared" si="7"/>
        <v>745.39172255561482</v>
      </c>
      <c r="K85" s="5">
        <f t="shared" si="8"/>
        <v>328.25152346866332</v>
      </c>
      <c r="L85" s="5">
        <f t="shared" si="9"/>
        <v>178565.76188987889</v>
      </c>
    </row>
    <row r="86" spans="7:12" x14ac:dyDescent="0.25">
      <c r="G86" s="7">
        <v>77</v>
      </c>
      <c r="H86" s="6">
        <f t="shared" si="5"/>
        <v>0.05</v>
      </c>
      <c r="I86" s="5">
        <f t="shared" si="6"/>
        <v>1073.6432460242781</v>
      </c>
      <c r="J86" s="5">
        <f t="shared" si="7"/>
        <v>744.0240078744954</v>
      </c>
      <c r="K86" s="5">
        <f t="shared" si="8"/>
        <v>329.61923814978275</v>
      </c>
      <c r="L86" s="5">
        <f t="shared" si="9"/>
        <v>178236.14265172911</v>
      </c>
    </row>
    <row r="87" spans="7:12" x14ac:dyDescent="0.25">
      <c r="G87" s="7">
        <v>78</v>
      </c>
      <c r="H87" s="6">
        <f t="shared" si="5"/>
        <v>0.05</v>
      </c>
      <c r="I87" s="5">
        <f t="shared" si="6"/>
        <v>1073.6432460242781</v>
      </c>
      <c r="J87" s="5">
        <f t="shared" si="7"/>
        <v>742.65059438220476</v>
      </c>
      <c r="K87" s="5">
        <f t="shared" si="8"/>
        <v>330.99265164207338</v>
      </c>
      <c r="L87" s="5">
        <f t="shared" si="9"/>
        <v>177905.15000008704</v>
      </c>
    </row>
    <row r="88" spans="7:12" x14ac:dyDescent="0.25">
      <c r="G88" s="7">
        <v>79</v>
      </c>
      <c r="H88" s="6">
        <f t="shared" si="5"/>
        <v>0.05</v>
      </c>
      <c r="I88" s="5">
        <f t="shared" si="6"/>
        <v>1073.6432460242781</v>
      </c>
      <c r="J88" s="5">
        <f t="shared" si="7"/>
        <v>741.27145833369605</v>
      </c>
      <c r="K88" s="5">
        <f t="shared" si="8"/>
        <v>332.3717876905821</v>
      </c>
      <c r="L88" s="5">
        <f t="shared" si="9"/>
        <v>177572.77821239646</v>
      </c>
    </row>
    <row r="89" spans="7:12" x14ac:dyDescent="0.25">
      <c r="G89" s="7">
        <v>80</v>
      </c>
      <c r="H89" s="6">
        <f t="shared" si="5"/>
        <v>0.05</v>
      </c>
      <c r="I89" s="5">
        <f t="shared" si="6"/>
        <v>1073.6432460242781</v>
      </c>
      <c r="J89" s="5">
        <f t="shared" si="7"/>
        <v>739.88657588498529</v>
      </c>
      <c r="K89" s="5">
        <f t="shared" si="8"/>
        <v>333.75667013929285</v>
      </c>
      <c r="L89" s="5">
        <f t="shared" si="9"/>
        <v>177239.02154225716</v>
      </c>
    </row>
    <row r="90" spans="7:12" x14ac:dyDescent="0.25">
      <c r="G90" s="7">
        <v>81</v>
      </c>
      <c r="H90" s="6">
        <f t="shared" si="5"/>
        <v>0.05</v>
      </c>
      <c r="I90" s="5">
        <f t="shared" si="6"/>
        <v>1073.6432460242781</v>
      </c>
      <c r="J90" s="5">
        <f t="shared" si="7"/>
        <v>738.49592309273828</v>
      </c>
      <c r="K90" s="5">
        <f t="shared" si="8"/>
        <v>335.14732293153986</v>
      </c>
      <c r="L90" s="5">
        <f t="shared" si="9"/>
        <v>176903.87421932563</v>
      </c>
    </row>
    <row r="91" spans="7:12" x14ac:dyDescent="0.25">
      <c r="G91" s="7">
        <v>82</v>
      </c>
      <c r="H91" s="6">
        <f t="shared" si="5"/>
        <v>0.05</v>
      </c>
      <c r="I91" s="5">
        <f t="shared" si="6"/>
        <v>1073.6432460242781</v>
      </c>
      <c r="J91" s="5">
        <f t="shared" si="7"/>
        <v>737.09947591385674</v>
      </c>
      <c r="K91" s="5">
        <f t="shared" si="8"/>
        <v>336.54377011042141</v>
      </c>
      <c r="L91" s="5">
        <f t="shared" si="9"/>
        <v>176567.33044921522</v>
      </c>
    </row>
    <row r="92" spans="7:12" x14ac:dyDescent="0.25">
      <c r="G92" s="7">
        <v>83</v>
      </c>
      <c r="H92" s="6">
        <f t="shared" si="5"/>
        <v>0.05</v>
      </c>
      <c r="I92" s="5">
        <f t="shared" si="6"/>
        <v>1073.6432460242781</v>
      </c>
      <c r="J92" s="5">
        <f t="shared" si="7"/>
        <v>735.69721020506347</v>
      </c>
      <c r="K92" s="5">
        <f t="shared" si="8"/>
        <v>337.94603581921467</v>
      </c>
      <c r="L92" s="5">
        <f t="shared" si="9"/>
        <v>176229.38441339601</v>
      </c>
    </row>
    <row r="93" spans="7:12" x14ac:dyDescent="0.25">
      <c r="G93" s="7">
        <v>84</v>
      </c>
      <c r="H93" s="6">
        <f t="shared" si="5"/>
        <v>0.05</v>
      </c>
      <c r="I93" s="5">
        <f t="shared" si="6"/>
        <v>1073.6432460242781</v>
      </c>
      <c r="J93" s="5">
        <f t="shared" si="7"/>
        <v>734.28910172248334</v>
      </c>
      <c r="K93" s="5">
        <f t="shared" si="8"/>
        <v>339.3541443017948</v>
      </c>
      <c r="L93" s="5">
        <f t="shared" si="9"/>
        <v>175890.03026909422</v>
      </c>
    </row>
    <row r="94" spans="7:12" x14ac:dyDescent="0.25">
      <c r="G94" s="7">
        <v>85</v>
      </c>
      <c r="H94" s="6">
        <f t="shared" si="5"/>
        <v>0.05</v>
      </c>
      <c r="I94" s="5">
        <f t="shared" si="6"/>
        <v>1073.6432460242781</v>
      </c>
      <c r="J94" s="5">
        <f t="shared" si="7"/>
        <v>732.875126121226</v>
      </c>
      <c r="K94" s="5">
        <f t="shared" si="8"/>
        <v>340.76811990305214</v>
      </c>
      <c r="L94" s="5">
        <f t="shared" si="9"/>
        <v>175549.26214919117</v>
      </c>
    </row>
    <row r="95" spans="7:12" x14ac:dyDescent="0.25">
      <c r="G95" s="7">
        <v>86</v>
      </c>
      <c r="H95" s="6">
        <f t="shared" si="5"/>
        <v>0.05</v>
      </c>
      <c r="I95" s="5">
        <f t="shared" si="6"/>
        <v>1073.6432460242781</v>
      </c>
      <c r="J95" s="5">
        <f t="shared" si="7"/>
        <v>731.45525895496314</v>
      </c>
      <c r="K95" s="5">
        <f t="shared" si="8"/>
        <v>342.187987069315</v>
      </c>
      <c r="L95" s="5">
        <f t="shared" si="9"/>
        <v>175207.07416212186</v>
      </c>
    </row>
    <row r="96" spans="7:12" x14ac:dyDescent="0.25">
      <c r="G96" s="7">
        <v>87</v>
      </c>
      <c r="H96" s="6">
        <f t="shared" si="5"/>
        <v>0.05</v>
      </c>
      <c r="I96" s="5">
        <f t="shared" si="6"/>
        <v>1073.6432460242781</v>
      </c>
      <c r="J96" s="5">
        <f t="shared" si="7"/>
        <v>730.0294756755078</v>
      </c>
      <c r="K96" s="5">
        <f t="shared" si="8"/>
        <v>343.61377034877034</v>
      </c>
      <c r="L96" s="5">
        <f t="shared" si="9"/>
        <v>174863.46039177309</v>
      </c>
    </row>
    <row r="97" spans="7:12" x14ac:dyDescent="0.25">
      <c r="G97" s="7">
        <v>88</v>
      </c>
      <c r="H97" s="6">
        <f t="shared" si="5"/>
        <v>0.05</v>
      </c>
      <c r="I97" s="5">
        <f t="shared" si="6"/>
        <v>1073.6432460242781</v>
      </c>
      <c r="J97" s="5">
        <f t="shared" si="7"/>
        <v>728.59775163238783</v>
      </c>
      <c r="K97" s="5">
        <f t="shared" si="8"/>
        <v>345.04549439189032</v>
      </c>
      <c r="L97" s="5">
        <f t="shared" si="9"/>
        <v>174518.41489738118</v>
      </c>
    </row>
    <row r="98" spans="7:12" x14ac:dyDescent="0.25">
      <c r="G98" s="7">
        <v>89</v>
      </c>
      <c r="H98" s="6">
        <f t="shared" si="5"/>
        <v>0.05</v>
      </c>
      <c r="I98" s="5">
        <f t="shared" si="6"/>
        <v>1073.6432460242781</v>
      </c>
      <c r="J98" s="5">
        <f t="shared" si="7"/>
        <v>727.16006207242162</v>
      </c>
      <c r="K98" s="5">
        <f t="shared" si="8"/>
        <v>346.48318395185652</v>
      </c>
      <c r="L98" s="5">
        <f t="shared" si="9"/>
        <v>174171.93171342934</v>
      </c>
    </row>
    <row r="99" spans="7:12" x14ac:dyDescent="0.25">
      <c r="G99" s="7">
        <v>90</v>
      </c>
      <c r="H99" s="6">
        <f t="shared" si="5"/>
        <v>0.05</v>
      </c>
      <c r="I99" s="5">
        <f t="shared" si="6"/>
        <v>1073.6432460242781</v>
      </c>
      <c r="J99" s="5">
        <f t="shared" si="7"/>
        <v>725.71638213928884</v>
      </c>
      <c r="K99" s="5">
        <f t="shared" si="8"/>
        <v>347.9268638849893</v>
      </c>
      <c r="L99" s="5">
        <f t="shared" si="9"/>
        <v>173824.00484954435</v>
      </c>
    </row>
    <row r="100" spans="7:12" x14ac:dyDescent="0.25">
      <c r="G100" s="7">
        <v>91</v>
      </c>
      <c r="H100" s="6">
        <f t="shared" si="5"/>
        <v>0.05</v>
      </c>
      <c r="I100" s="5">
        <f t="shared" si="6"/>
        <v>1073.6432460242781</v>
      </c>
      <c r="J100" s="5">
        <f t="shared" si="7"/>
        <v>724.26668687310155</v>
      </c>
      <c r="K100" s="5">
        <f t="shared" si="8"/>
        <v>349.37655915117659</v>
      </c>
      <c r="L100" s="5">
        <f t="shared" si="9"/>
        <v>173474.62829039316</v>
      </c>
    </row>
    <row r="101" spans="7:12" x14ac:dyDescent="0.25">
      <c r="G101" s="7">
        <v>92</v>
      </c>
      <c r="H101" s="6">
        <f t="shared" si="5"/>
        <v>0.05</v>
      </c>
      <c r="I101" s="5">
        <f t="shared" si="6"/>
        <v>1073.6432460242781</v>
      </c>
      <c r="J101" s="5">
        <f t="shared" si="7"/>
        <v>722.81095120997145</v>
      </c>
      <c r="K101" s="5">
        <f t="shared" si="8"/>
        <v>350.83229481430669</v>
      </c>
      <c r="L101" s="5">
        <f t="shared" si="9"/>
        <v>173123.79599557884</v>
      </c>
    </row>
    <row r="102" spans="7:12" x14ac:dyDescent="0.25">
      <c r="G102" s="7">
        <v>93</v>
      </c>
      <c r="H102" s="6">
        <f t="shared" si="5"/>
        <v>0.05</v>
      </c>
      <c r="I102" s="5">
        <f t="shared" si="6"/>
        <v>1073.6432460242781</v>
      </c>
      <c r="J102" s="5">
        <f t="shared" si="7"/>
        <v>721.34914998157853</v>
      </c>
      <c r="K102" s="5">
        <f t="shared" si="8"/>
        <v>352.29409604269961</v>
      </c>
      <c r="L102" s="5">
        <f t="shared" si="9"/>
        <v>172771.50189953615</v>
      </c>
    </row>
    <row r="103" spans="7:12" x14ac:dyDescent="0.25">
      <c r="G103" s="7">
        <v>94</v>
      </c>
      <c r="H103" s="6">
        <f t="shared" si="5"/>
        <v>0.05</v>
      </c>
      <c r="I103" s="5">
        <f t="shared" si="6"/>
        <v>1073.6432460242781</v>
      </c>
      <c r="J103" s="5">
        <f t="shared" si="7"/>
        <v>719.88125791473396</v>
      </c>
      <c r="K103" s="5">
        <f t="shared" si="8"/>
        <v>353.76198810954418</v>
      </c>
      <c r="L103" s="5">
        <f t="shared" si="9"/>
        <v>172417.73991142662</v>
      </c>
    </row>
    <row r="104" spans="7:12" x14ac:dyDescent="0.25">
      <c r="G104" s="7">
        <v>95</v>
      </c>
      <c r="H104" s="6">
        <f t="shared" si="5"/>
        <v>0.05</v>
      </c>
      <c r="I104" s="5">
        <f t="shared" si="6"/>
        <v>1073.6432460242781</v>
      </c>
      <c r="J104" s="5">
        <f t="shared" si="7"/>
        <v>718.40724963094419</v>
      </c>
      <c r="K104" s="5">
        <f t="shared" si="8"/>
        <v>355.23599639333395</v>
      </c>
      <c r="L104" s="5">
        <f t="shared" si="9"/>
        <v>172062.50391503327</v>
      </c>
    </row>
    <row r="105" spans="7:12" x14ac:dyDescent="0.25">
      <c r="G105" s="7">
        <v>96</v>
      </c>
      <c r="H105" s="6">
        <f t="shared" si="5"/>
        <v>0.05</v>
      </c>
      <c r="I105" s="5">
        <f t="shared" si="6"/>
        <v>1073.6432460242781</v>
      </c>
      <c r="J105" s="5">
        <f t="shared" si="7"/>
        <v>716.92709964597191</v>
      </c>
      <c r="K105" s="5">
        <f t="shared" si="8"/>
        <v>356.71614637830623</v>
      </c>
      <c r="L105" s="5">
        <f t="shared" si="9"/>
        <v>171705.78776865496</v>
      </c>
    </row>
    <row r="106" spans="7:12" x14ac:dyDescent="0.25">
      <c r="G106" s="7">
        <v>97</v>
      </c>
      <c r="H106" s="6">
        <f t="shared" si="5"/>
        <v>0.05</v>
      </c>
      <c r="I106" s="5">
        <f t="shared" si="6"/>
        <v>1073.6432460242781</v>
      </c>
      <c r="J106" s="5">
        <f t="shared" si="7"/>
        <v>715.44078236939561</v>
      </c>
      <c r="K106" s="5">
        <f t="shared" si="8"/>
        <v>358.20246365488254</v>
      </c>
      <c r="L106" s="5">
        <f t="shared" si="9"/>
        <v>171347.58530500007</v>
      </c>
    </row>
    <row r="107" spans="7:12" x14ac:dyDescent="0.25">
      <c r="G107" s="7">
        <v>98</v>
      </c>
      <c r="H107" s="6">
        <f t="shared" si="5"/>
        <v>0.05</v>
      </c>
      <c r="I107" s="5">
        <f t="shared" si="6"/>
        <v>1073.6432460242781</v>
      </c>
      <c r="J107" s="5">
        <f t="shared" si="7"/>
        <v>713.9482721041669</v>
      </c>
      <c r="K107" s="5">
        <f t="shared" si="8"/>
        <v>359.69497392011124</v>
      </c>
      <c r="L107" s="5">
        <f t="shared" si="9"/>
        <v>170987.89033107995</v>
      </c>
    </row>
    <row r="108" spans="7:12" x14ac:dyDescent="0.25">
      <c r="G108" s="7">
        <v>99</v>
      </c>
      <c r="H108" s="6">
        <f t="shared" si="5"/>
        <v>0.05</v>
      </c>
      <c r="I108" s="5">
        <f t="shared" si="6"/>
        <v>1073.6432460242781</v>
      </c>
      <c r="J108" s="5">
        <f t="shared" si="7"/>
        <v>712.44954304616647</v>
      </c>
      <c r="K108" s="5">
        <f t="shared" si="8"/>
        <v>361.19370297811167</v>
      </c>
      <c r="L108" s="5">
        <f t="shared" si="9"/>
        <v>170626.69662810184</v>
      </c>
    </row>
    <row r="109" spans="7:12" x14ac:dyDescent="0.25">
      <c r="G109" s="7">
        <v>100</v>
      </c>
      <c r="H109" s="6">
        <f t="shared" si="5"/>
        <v>0.05</v>
      </c>
      <c r="I109" s="5">
        <f t="shared" si="6"/>
        <v>1073.6432460242781</v>
      </c>
      <c r="J109" s="5">
        <f t="shared" si="7"/>
        <v>710.94456928375769</v>
      </c>
      <c r="K109" s="5">
        <f t="shared" si="8"/>
        <v>362.69867674052045</v>
      </c>
      <c r="L109" s="5">
        <f t="shared" si="9"/>
        <v>170263.99795136132</v>
      </c>
    </row>
    <row r="110" spans="7:12" x14ac:dyDescent="0.25">
      <c r="G110" s="7">
        <v>101</v>
      </c>
      <c r="H110" s="6">
        <f t="shared" si="5"/>
        <v>0.05</v>
      </c>
      <c r="I110" s="5">
        <f t="shared" si="6"/>
        <v>1073.6432460242781</v>
      </c>
      <c r="J110" s="5">
        <f t="shared" si="7"/>
        <v>709.43332479733897</v>
      </c>
      <c r="K110" s="5">
        <f t="shared" si="8"/>
        <v>364.20992122693917</v>
      </c>
      <c r="L110" s="5">
        <f t="shared" si="9"/>
        <v>169899.78803013437</v>
      </c>
    </row>
    <row r="111" spans="7:12" x14ac:dyDescent="0.25">
      <c r="G111" s="7">
        <v>102</v>
      </c>
      <c r="H111" s="6">
        <f t="shared" si="5"/>
        <v>0.05</v>
      </c>
      <c r="I111" s="5">
        <f t="shared" si="6"/>
        <v>1073.6432460242781</v>
      </c>
      <c r="J111" s="5">
        <f t="shared" si="7"/>
        <v>707.9157834588932</v>
      </c>
      <c r="K111" s="5">
        <f t="shared" si="8"/>
        <v>365.72746256538494</v>
      </c>
      <c r="L111" s="5">
        <f t="shared" si="9"/>
        <v>169534.06056756899</v>
      </c>
    </row>
    <row r="112" spans="7:12" x14ac:dyDescent="0.25">
      <c r="G112" s="7">
        <v>103</v>
      </c>
      <c r="H112" s="6">
        <f t="shared" si="5"/>
        <v>0.05</v>
      </c>
      <c r="I112" s="5">
        <f t="shared" si="6"/>
        <v>1073.6432460242781</v>
      </c>
      <c r="J112" s="5">
        <f t="shared" si="7"/>
        <v>706.39191903153744</v>
      </c>
      <c r="K112" s="5">
        <f t="shared" si="8"/>
        <v>367.2513269927407</v>
      </c>
      <c r="L112" s="5">
        <f t="shared" si="9"/>
        <v>169166.80924057626</v>
      </c>
    </row>
    <row r="113" spans="7:12" x14ac:dyDescent="0.25">
      <c r="G113" s="7">
        <v>104</v>
      </c>
      <c r="H113" s="6">
        <f t="shared" si="5"/>
        <v>0.05</v>
      </c>
      <c r="I113" s="5">
        <f t="shared" si="6"/>
        <v>1073.6432460242781</v>
      </c>
      <c r="J113" s="5">
        <f t="shared" si="7"/>
        <v>704.8617051690677</v>
      </c>
      <c r="K113" s="5">
        <f t="shared" si="8"/>
        <v>368.78154085521044</v>
      </c>
      <c r="L113" s="5">
        <f t="shared" si="9"/>
        <v>168798.02769972105</v>
      </c>
    </row>
    <row r="114" spans="7:12" x14ac:dyDescent="0.25">
      <c r="G114" s="7">
        <v>105</v>
      </c>
      <c r="H114" s="6">
        <f t="shared" si="5"/>
        <v>0.05</v>
      </c>
      <c r="I114" s="5">
        <f t="shared" si="6"/>
        <v>1073.6432460242781</v>
      </c>
      <c r="J114" s="5">
        <f t="shared" si="7"/>
        <v>703.32511541550446</v>
      </c>
      <c r="K114" s="5">
        <f t="shared" si="8"/>
        <v>370.31813060877369</v>
      </c>
      <c r="L114" s="5">
        <f t="shared" si="9"/>
        <v>168427.70956911228</v>
      </c>
    </row>
    <row r="115" spans="7:12" x14ac:dyDescent="0.25">
      <c r="G115" s="7">
        <v>106</v>
      </c>
      <c r="H115" s="6">
        <f t="shared" si="5"/>
        <v>0.05</v>
      </c>
      <c r="I115" s="5">
        <f t="shared" si="6"/>
        <v>1073.6432460242781</v>
      </c>
      <c r="J115" s="5">
        <f t="shared" si="7"/>
        <v>701.78212320463456</v>
      </c>
      <c r="K115" s="5">
        <f t="shared" si="8"/>
        <v>371.86112281964358</v>
      </c>
      <c r="L115" s="5">
        <f t="shared" si="9"/>
        <v>168055.84844629263</v>
      </c>
    </row>
    <row r="116" spans="7:12" x14ac:dyDescent="0.25">
      <c r="G116" s="7">
        <v>107</v>
      </c>
      <c r="H116" s="6">
        <f t="shared" si="5"/>
        <v>0.05</v>
      </c>
      <c r="I116" s="5">
        <f t="shared" si="6"/>
        <v>1073.6432460242781</v>
      </c>
      <c r="J116" s="5">
        <f t="shared" si="7"/>
        <v>700.23270185955255</v>
      </c>
      <c r="K116" s="5">
        <f t="shared" si="8"/>
        <v>373.41054416472559</v>
      </c>
      <c r="L116" s="5">
        <f t="shared" si="9"/>
        <v>167682.43790212792</v>
      </c>
    </row>
    <row r="117" spans="7:12" x14ac:dyDescent="0.25">
      <c r="G117" s="7">
        <v>108</v>
      </c>
      <c r="H117" s="6">
        <f t="shared" si="5"/>
        <v>0.05</v>
      </c>
      <c r="I117" s="5">
        <f t="shared" si="6"/>
        <v>1073.6432460242781</v>
      </c>
      <c r="J117" s="5">
        <f t="shared" si="7"/>
        <v>698.67682459219975</v>
      </c>
      <c r="K117" s="5">
        <f t="shared" si="8"/>
        <v>374.96642143207839</v>
      </c>
      <c r="L117" s="5">
        <f t="shared" si="9"/>
        <v>167307.47148069585</v>
      </c>
    </row>
    <row r="118" spans="7:12" x14ac:dyDescent="0.25">
      <c r="G118" s="7">
        <v>109</v>
      </c>
      <c r="H118" s="6">
        <f t="shared" si="5"/>
        <v>0.05</v>
      </c>
      <c r="I118" s="5">
        <f t="shared" si="6"/>
        <v>1073.6432460242781</v>
      </c>
      <c r="J118" s="5">
        <f t="shared" si="7"/>
        <v>697.11446450289941</v>
      </c>
      <c r="K118" s="5">
        <f t="shared" si="8"/>
        <v>376.52878152137873</v>
      </c>
      <c r="L118" s="5">
        <f t="shared" si="9"/>
        <v>166930.94269917448</v>
      </c>
    </row>
    <row r="119" spans="7:12" x14ac:dyDescent="0.25">
      <c r="G119" s="7">
        <v>110</v>
      </c>
      <c r="H119" s="6">
        <f t="shared" si="5"/>
        <v>0.05</v>
      </c>
      <c r="I119" s="5">
        <f t="shared" si="6"/>
        <v>1073.6432460242781</v>
      </c>
      <c r="J119" s="5">
        <f t="shared" si="7"/>
        <v>695.54559457989365</v>
      </c>
      <c r="K119" s="5">
        <f t="shared" si="8"/>
        <v>378.0976514443845</v>
      </c>
      <c r="L119" s="5">
        <f t="shared" si="9"/>
        <v>166552.84504773011</v>
      </c>
    </row>
    <row r="120" spans="7:12" x14ac:dyDescent="0.25">
      <c r="G120" s="7">
        <v>111</v>
      </c>
      <c r="H120" s="6">
        <f t="shared" si="5"/>
        <v>0.05</v>
      </c>
      <c r="I120" s="5">
        <f t="shared" si="6"/>
        <v>1073.6432460242781</v>
      </c>
      <c r="J120" s="5">
        <f t="shared" si="7"/>
        <v>693.97018769887552</v>
      </c>
      <c r="K120" s="5">
        <f t="shared" si="8"/>
        <v>379.67305832540262</v>
      </c>
      <c r="L120" s="5">
        <f t="shared" si="9"/>
        <v>166173.17198940471</v>
      </c>
    </row>
    <row r="121" spans="7:12" x14ac:dyDescent="0.25">
      <c r="G121" s="7">
        <v>112</v>
      </c>
      <c r="H121" s="6">
        <f t="shared" si="5"/>
        <v>0.05</v>
      </c>
      <c r="I121" s="5">
        <f t="shared" si="6"/>
        <v>1073.6432460242781</v>
      </c>
      <c r="J121" s="5">
        <f t="shared" si="7"/>
        <v>692.38821662251974</v>
      </c>
      <c r="K121" s="5">
        <f t="shared" si="8"/>
        <v>381.25502940175841</v>
      </c>
      <c r="L121" s="5">
        <f t="shared" si="9"/>
        <v>165791.91696000294</v>
      </c>
    </row>
    <row r="122" spans="7:12" x14ac:dyDescent="0.25">
      <c r="G122" s="7">
        <v>113</v>
      </c>
      <c r="H122" s="6">
        <f t="shared" si="5"/>
        <v>0.05</v>
      </c>
      <c r="I122" s="5">
        <f t="shared" si="6"/>
        <v>1073.6432460242781</v>
      </c>
      <c r="J122" s="5">
        <f t="shared" si="7"/>
        <v>690.79965400001231</v>
      </c>
      <c r="K122" s="5">
        <f t="shared" si="8"/>
        <v>382.84359202426583</v>
      </c>
      <c r="L122" s="5">
        <f t="shared" si="9"/>
        <v>165409.07336797868</v>
      </c>
    </row>
    <row r="123" spans="7:12" x14ac:dyDescent="0.25">
      <c r="G123" s="7">
        <v>114</v>
      </c>
      <c r="H123" s="6">
        <f t="shared" si="5"/>
        <v>0.05</v>
      </c>
      <c r="I123" s="5">
        <f t="shared" si="6"/>
        <v>1073.6432460242781</v>
      </c>
      <c r="J123" s="5">
        <f t="shared" si="7"/>
        <v>689.20447236657776</v>
      </c>
      <c r="K123" s="5">
        <f t="shared" si="8"/>
        <v>384.43877365770038</v>
      </c>
      <c r="L123" s="5">
        <f t="shared" si="9"/>
        <v>165024.63459432099</v>
      </c>
    </row>
    <row r="124" spans="7:12" x14ac:dyDescent="0.25">
      <c r="G124" s="7">
        <v>115</v>
      </c>
      <c r="H124" s="6">
        <f t="shared" si="5"/>
        <v>0.05</v>
      </c>
      <c r="I124" s="5">
        <f t="shared" si="6"/>
        <v>1073.6432460242781</v>
      </c>
      <c r="J124" s="5">
        <f t="shared" si="7"/>
        <v>687.60264414300411</v>
      </c>
      <c r="K124" s="5">
        <f t="shared" si="8"/>
        <v>386.04060188127403</v>
      </c>
      <c r="L124" s="5">
        <f t="shared" si="9"/>
        <v>164638.59399243971</v>
      </c>
    </row>
    <row r="125" spans="7:12" x14ac:dyDescent="0.25">
      <c r="G125" s="7">
        <v>116</v>
      </c>
      <c r="H125" s="6">
        <f t="shared" si="5"/>
        <v>0.05</v>
      </c>
      <c r="I125" s="5">
        <f t="shared" si="6"/>
        <v>1073.6432460242781</v>
      </c>
      <c r="J125" s="5">
        <f t="shared" si="7"/>
        <v>685.99414163516542</v>
      </c>
      <c r="K125" s="5">
        <f t="shared" si="8"/>
        <v>387.64910438911272</v>
      </c>
      <c r="L125" s="5">
        <f t="shared" si="9"/>
        <v>164250.94488805061</v>
      </c>
    </row>
    <row r="126" spans="7:12" x14ac:dyDescent="0.25">
      <c r="G126" s="7">
        <v>117</v>
      </c>
      <c r="H126" s="6">
        <f t="shared" si="5"/>
        <v>0.05</v>
      </c>
      <c r="I126" s="5">
        <f t="shared" si="6"/>
        <v>1073.6432460242781</v>
      </c>
      <c r="J126" s="5">
        <f t="shared" si="7"/>
        <v>684.37893703354428</v>
      </c>
      <c r="K126" s="5">
        <f t="shared" si="8"/>
        <v>389.26430899073387</v>
      </c>
      <c r="L126" s="5">
        <f t="shared" si="9"/>
        <v>163861.68057905987</v>
      </c>
    </row>
    <row r="127" spans="7:12" x14ac:dyDescent="0.25">
      <c r="G127" s="7">
        <v>118</v>
      </c>
      <c r="H127" s="6">
        <f t="shared" si="5"/>
        <v>0.05</v>
      </c>
      <c r="I127" s="5">
        <f t="shared" si="6"/>
        <v>1073.6432460242781</v>
      </c>
      <c r="J127" s="5">
        <f t="shared" si="7"/>
        <v>682.75700241274944</v>
      </c>
      <c r="K127" s="5">
        <f t="shared" si="8"/>
        <v>390.8862436115287</v>
      </c>
      <c r="L127" s="5">
        <f t="shared" si="9"/>
        <v>163470.79433544836</v>
      </c>
    </row>
    <row r="128" spans="7:12" x14ac:dyDescent="0.25">
      <c r="G128" s="7">
        <v>119</v>
      </c>
      <c r="H128" s="6">
        <f t="shared" si="5"/>
        <v>0.05</v>
      </c>
      <c r="I128" s="5">
        <f t="shared" si="6"/>
        <v>1073.6432460242781</v>
      </c>
      <c r="J128" s="5">
        <f t="shared" si="7"/>
        <v>681.12830973103485</v>
      </c>
      <c r="K128" s="5">
        <f t="shared" si="8"/>
        <v>392.5149362932433</v>
      </c>
      <c r="L128" s="5">
        <f t="shared" si="9"/>
        <v>163078.27939915512</v>
      </c>
    </row>
    <row r="129" spans="7:12" x14ac:dyDescent="0.25">
      <c r="G129" s="7">
        <v>120</v>
      </c>
      <c r="H129" s="6">
        <f t="shared" si="5"/>
        <v>0.05</v>
      </c>
      <c r="I129" s="5">
        <f t="shared" si="6"/>
        <v>1073.6432460242781</v>
      </c>
      <c r="J129" s="5">
        <f t="shared" si="7"/>
        <v>679.49283082981299</v>
      </c>
      <c r="K129" s="5">
        <f t="shared" si="8"/>
        <v>394.15041519446515</v>
      </c>
      <c r="L129" s="5">
        <f t="shared" si="9"/>
        <v>162684.12898396066</v>
      </c>
    </row>
    <row r="130" spans="7:12" x14ac:dyDescent="0.25">
      <c r="G130" s="7">
        <v>121</v>
      </c>
      <c r="H130" s="6">
        <f t="shared" si="5"/>
        <v>0.05</v>
      </c>
      <c r="I130" s="5">
        <f t="shared" si="6"/>
        <v>1073.6432460242781</v>
      </c>
      <c r="J130" s="5">
        <f t="shared" si="7"/>
        <v>677.85053743316951</v>
      </c>
      <c r="K130" s="5">
        <f t="shared" si="8"/>
        <v>395.79270859110864</v>
      </c>
      <c r="L130" s="5">
        <f t="shared" si="9"/>
        <v>162288.33627536954</v>
      </c>
    </row>
    <row r="131" spans="7:12" x14ac:dyDescent="0.25">
      <c r="G131" s="7">
        <v>122</v>
      </c>
      <c r="H131" s="6">
        <f t="shared" si="5"/>
        <v>0.05</v>
      </c>
      <c r="I131" s="5">
        <f t="shared" si="6"/>
        <v>1073.6432460242781</v>
      </c>
      <c r="J131" s="5">
        <f t="shared" si="7"/>
        <v>676.20140114737308</v>
      </c>
      <c r="K131" s="5">
        <f t="shared" si="8"/>
        <v>397.44184487690507</v>
      </c>
      <c r="L131" s="5">
        <f t="shared" si="9"/>
        <v>161890.89443049263</v>
      </c>
    </row>
    <row r="132" spans="7:12" x14ac:dyDescent="0.25">
      <c r="G132" s="7">
        <v>123</v>
      </c>
      <c r="H132" s="6">
        <f t="shared" si="5"/>
        <v>0.05</v>
      </c>
      <c r="I132" s="5">
        <f t="shared" si="6"/>
        <v>1073.6432460242781</v>
      </c>
      <c r="J132" s="5">
        <f t="shared" si="7"/>
        <v>674.54539346038598</v>
      </c>
      <c r="K132" s="5">
        <f t="shared" si="8"/>
        <v>399.09785256389216</v>
      </c>
      <c r="L132" s="5">
        <f t="shared" si="9"/>
        <v>161491.79657792873</v>
      </c>
    </row>
    <row r="133" spans="7:12" x14ac:dyDescent="0.25">
      <c r="G133" s="7">
        <v>124</v>
      </c>
      <c r="H133" s="6">
        <f t="shared" si="5"/>
        <v>0.05</v>
      </c>
      <c r="I133" s="5">
        <f t="shared" si="6"/>
        <v>1073.6432460242781</v>
      </c>
      <c r="J133" s="5">
        <f t="shared" si="7"/>
        <v>672.88248574136981</v>
      </c>
      <c r="K133" s="5">
        <f t="shared" si="8"/>
        <v>400.76076028290834</v>
      </c>
      <c r="L133" s="5">
        <f t="shared" si="9"/>
        <v>161091.03581764584</v>
      </c>
    </row>
    <row r="134" spans="7:12" x14ac:dyDescent="0.25">
      <c r="G134" s="7">
        <v>125</v>
      </c>
      <c r="H134" s="6">
        <f t="shared" si="5"/>
        <v>0.05</v>
      </c>
      <c r="I134" s="5">
        <f t="shared" si="6"/>
        <v>1073.6432460242781</v>
      </c>
      <c r="J134" s="5">
        <f t="shared" si="7"/>
        <v>671.21264924019101</v>
      </c>
      <c r="K134" s="5">
        <f t="shared" si="8"/>
        <v>402.43059678408713</v>
      </c>
      <c r="L134" s="5">
        <f t="shared" si="9"/>
        <v>160688.60522086176</v>
      </c>
    </row>
    <row r="135" spans="7:12" x14ac:dyDescent="0.25">
      <c r="G135" s="7">
        <v>126</v>
      </c>
      <c r="H135" s="6">
        <f t="shared" si="5"/>
        <v>0.05</v>
      </c>
      <c r="I135" s="5">
        <f t="shared" si="6"/>
        <v>1073.6432460242781</v>
      </c>
      <c r="J135" s="5">
        <f t="shared" si="7"/>
        <v>669.53585508692402</v>
      </c>
      <c r="K135" s="5">
        <f t="shared" si="8"/>
        <v>404.10739093735413</v>
      </c>
      <c r="L135" s="5">
        <f t="shared" si="9"/>
        <v>160284.4978299244</v>
      </c>
    </row>
    <row r="136" spans="7:12" x14ac:dyDescent="0.25">
      <c r="G136" s="7">
        <v>127</v>
      </c>
      <c r="H136" s="6">
        <f t="shared" si="5"/>
        <v>0.05</v>
      </c>
      <c r="I136" s="5">
        <f t="shared" si="6"/>
        <v>1073.6432460242781</v>
      </c>
      <c r="J136" s="5">
        <f t="shared" si="7"/>
        <v>667.85207429135164</v>
      </c>
      <c r="K136" s="5">
        <f t="shared" si="8"/>
        <v>405.7911717329265</v>
      </c>
      <c r="L136" s="5">
        <f t="shared" si="9"/>
        <v>159878.70665819146</v>
      </c>
    </row>
    <row r="137" spans="7:12" x14ac:dyDescent="0.25">
      <c r="G137" s="7">
        <v>128</v>
      </c>
      <c r="H137" s="6">
        <f t="shared" si="5"/>
        <v>0.05</v>
      </c>
      <c r="I137" s="5">
        <f t="shared" si="6"/>
        <v>1073.6432460242781</v>
      </c>
      <c r="J137" s="5">
        <f t="shared" si="7"/>
        <v>666.16127774246445</v>
      </c>
      <c r="K137" s="5">
        <f t="shared" si="8"/>
        <v>407.48196828181369</v>
      </c>
      <c r="L137" s="5">
        <f t="shared" si="9"/>
        <v>159471.22468990964</v>
      </c>
    </row>
    <row r="138" spans="7:12" x14ac:dyDescent="0.25">
      <c r="G138" s="7">
        <v>129</v>
      </c>
      <c r="H138" s="6">
        <f t="shared" ref="H138:H201" si="10">$E$11</f>
        <v>0.05</v>
      </c>
      <c r="I138" s="5">
        <f t="shared" si="6"/>
        <v>1073.6432460242781</v>
      </c>
      <c r="J138" s="5">
        <f t="shared" si="7"/>
        <v>664.46343620795687</v>
      </c>
      <c r="K138" s="5">
        <f t="shared" si="8"/>
        <v>409.17980981632127</v>
      </c>
      <c r="L138" s="5">
        <f t="shared" si="9"/>
        <v>159062.04488009331</v>
      </c>
    </row>
    <row r="139" spans="7:12" x14ac:dyDescent="0.25">
      <c r="G139" s="7">
        <v>130</v>
      </c>
      <c r="H139" s="6">
        <f t="shared" si="10"/>
        <v>0.05</v>
      </c>
      <c r="I139" s="5">
        <f t="shared" ref="I139:I202" si="11">$E$14</f>
        <v>1073.6432460242781</v>
      </c>
      <c r="J139" s="5">
        <f t="shared" ref="J139:J202" si="12">H139*L138/12</f>
        <v>662.75852033372212</v>
      </c>
      <c r="K139" s="5">
        <f t="shared" ref="K139:K202" si="13">I139-J139</f>
        <v>410.88472569055602</v>
      </c>
      <c r="L139" s="5">
        <f t="shared" ref="L139:L202" si="14">L138-K139</f>
        <v>158651.16015440275</v>
      </c>
    </row>
    <row r="140" spans="7:12" x14ac:dyDescent="0.25">
      <c r="G140" s="7">
        <v>131</v>
      </c>
      <c r="H140" s="6">
        <f t="shared" si="10"/>
        <v>0.05</v>
      </c>
      <c r="I140" s="5">
        <f t="shared" si="11"/>
        <v>1073.6432460242781</v>
      </c>
      <c r="J140" s="5">
        <f t="shared" si="12"/>
        <v>661.04650064334476</v>
      </c>
      <c r="K140" s="5">
        <f t="shared" si="13"/>
        <v>412.59674538093338</v>
      </c>
      <c r="L140" s="5">
        <f t="shared" si="14"/>
        <v>158238.56340902182</v>
      </c>
    </row>
    <row r="141" spans="7:12" x14ac:dyDescent="0.25">
      <c r="G141" s="7">
        <v>132</v>
      </c>
      <c r="H141" s="6">
        <f t="shared" si="10"/>
        <v>0.05</v>
      </c>
      <c r="I141" s="5">
        <f t="shared" si="11"/>
        <v>1073.6432460242781</v>
      </c>
      <c r="J141" s="5">
        <f t="shared" si="12"/>
        <v>659.32734753759098</v>
      </c>
      <c r="K141" s="5">
        <f t="shared" si="13"/>
        <v>414.31589848668716</v>
      </c>
      <c r="L141" s="5">
        <f t="shared" si="14"/>
        <v>157824.24751053515</v>
      </c>
    </row>
    <row r="142" spans="7:12" x14ac:dyDescent="0.25">
      <c r="G142" s="7">
        <v>133</v>
      </c>
      <c r="H142" s="6">
        <f t="shared" si="10"/>
        <v>0.05</v>
      </c>
      <c r="I142" s="5">
        <f t="shared" si="11"/>
        <v>1073.6432460242781</v>
      </c>
      <c r="J142" s="5">
        <f t="shared" si="12"/>
        <v>657.60103129389643</v>
      </c>
      <c r="K142" s="5">
        <f t="shared" si="13"/>
        <v>416.04221473038172</v>
      </c>
      <c r="L142" s="5">
        <f t="shared" si="14"/>
        <v>157408.20529580477</v>
      </c>
    </row>
    <row r="143" spans="7:12" x14ac:dyDescent="0.25">
      <c r="G143" s="7">
        <v>134</v>
      </c>
      <c r="H143" s="6">
        <f t="shared" si="10"/>
        <v>0.05</v>
      </c>
      <c r="I143" s="5">
        <f t="shared" si="11"/>
        <v>1073.6432460242781</v>
      </c>
      <c r="J143" s="5">
        <f t="shared" si="12"/>
        <v>655.86752206585322</v>
      </c>
      <c r="K143" s="5">
        <f t="shared" si="13"/>
        <v>417.77572395842492</v>
      </c>
      <c r="L143" s="5">
        <f t="shared" si="14"/>
        <v>156990.42957184635</v>
      </c>
    </row>
    <row r="144" spans="7:12" x14ac:dyDescent="0.25">
      <c r="G144" s="7">
        <v>135</v>
      </c>
      <c r="H144" s="6">
        <f t="shared" si="10"/>
        <v>0.05</v>
      </c>
      <c r="I144" s="5">
        <f t="shared" si="11"/>
        <v>1073.6432460242781</v>
      </c>
      <c r="J144" s="5">
        <f t="shared" si="12"/>
        <v>654.12678988269317</v>
      </c>
      <c r="K144" s="5">
        <f t="shared" si="13"/>
        <v>419.51645614158497</v>
      </c>
      <c r="L144" s="5">
        <f t="shared" si="14"/>
        <v>156570.91311570478</v>
      </c>
    </row>
    <row r="145" spans="7:12" x14ac:dyDescent="0.25">
      <c r="G145" s="7">
        <v>136</v>
      </c>
      <c r="H145" s="6">
        <f t="shared" si="10"/>
        <v>0.05</v>
      </c>
      <c r="I145" s="5">
        <f t="shared" si="11"/>
        <v>1073.6432460242781</v>
      </c>
      <c r="J145" s="5">
        <f t="shared" si="12"/>
        <v>652.37880464876991</v>
      </c>
      <c r="K145" s="5">
        <f t="shared" si="13"/>
        <v>421.26444137550823</v>
      </c>
      <c r="L145" s="5">
        <f t="shared" si="14"/>
        <v>156149.64867432928</v>
      </c>
    </row>
    <row r="146" spans="7:12" x14ac:dyDescent="0.25">
      <c r="G146" s="7">
        <v>137</v>
      </c>
      <c r="H146" s="6">
        <f t="shared" si="10"/>
        <v>0.05</v>
      </c>
      <c r="I146" s="5">
        <f t="shared" si="11"/>
        <v>1073.6432460242781</v>
      </c>
      <c r="J146" s="5">
        <f t="shared" si="12"/>
        <v>650.62353614303868</v>
      </c>
      <c r="K146" s="5">
        <f t="shared" si="13"/>
        <v>423.01970988123946</v>
      </c>
      <c r="L146" s="5">
        <f t="shared" si="14"/>
        <v>155726.62896444803</v>
      </c>
    </row>
    <row r="147" spans="7:12" x14ac:dyDescent="0.25">
      <c r="G147" s="7">
        <v>138</v>
      </c>
      <c r="H147" s="6">
        <f t="shared" si="10"/>
        <v>0.05</v>
      </c>
      <c r="I147" s="5">
        <f t="shared" si="11"/>
        <v>1073.6432460242781</v>
      </c>
      <c r="J147" s="5">
        <f t="shared" si="12"/>
        <v>648.86095401853345</v>
      </c>
      <c r="K147" s="5">
        <f t="shared" si="13"/>
        <v>424.78229200574469</v>
      </c>
      <c r="L147" s="5">
        <f t="shared" si="14"/>
        <v>155301.84667244228</v>
      </c>
    </row>
    <row r="148" spans="7:12" x14ac:dyDescent="0.25">
      <c r="G148" s="7">
        <v>139</v>
      </c>
      <c r="H148" s="6">
        <f t="shared" si="10"/>
        <v>0.05</v>
      </c>
      <c r="I148" s="5">
        <f t="shared" si="11"/>
        <v>1073.6432460242781</v>
      </c>
      <c r="J148" s="5">
        <f t="shared" si="12"/>
        <v>647.09102780184287</v>
      </c>
      <c r="K148" s="5">
        <f t="shared" si="13"/>
        <v>426.55221822243527</v>
      </c>
      <c r="L148" s="5">
        <f t="shared" si="14"/>
        <v>154875.29445421984</v>
      </c>
    </row>
    <row r="149" spans="7:12" x14ac:dyDescent="0.25">
      <c r="G149" s="7">
        <v>140</v>
      </c>
      <c r="H149" s="6">
        <f t="shared" si="10"/>
        <v>0.05</v>
      </c>
      <c r="I149" s="5">
        <f t="shared" si="11"/>
        <v>1073.6432460242781</v>
      </c>
      <c r="J149" s="5">
        <f t="shared" si="12"/>
        <v>645.31372689258262</v>
      </c>
      <c r="K149" s="5">
        <f t="shared" si="13"/>
        <v>428.32951913169552</v>
      </c>
      <c r="L149" s="5">
        <f t="shared" si="14"/>
        <v>154446.96493508815</v>
      </c>
    </row>
    <row r="150" spans="7:12" x14ac:dyDescent="0.25">
      <c r="G150" s="7">
        <v>141</v>
      </c>
      <c r="H150" s="6">
        <f t="shared" si="10"/>
        <v>0.05</v>
      </c>
      <c r="I150" s="5">
        <f t="shared" si="11"/>
        <v>1073.6432460242781</v>
      </c>
      <c r="J150" s="5">
        <f t="shared" si="12"/>
        <v>643.52902056286734</v>
      </c>
      <c r="K150" s="5">
        <f t="shared" si="13"/>
        <v>430.1142254614108</v>
      </c>
      <c r="L150" s="5">
        <f t="shared" si="14"/>
        <v>154016.85070962674</v>
      </c>
    </row>
    <row r="151" spans="7:12" x14ac:dyDescent="0.25">
      <c r="G151" s="7">
        <v>142</v>
      </c>
      <c r="H151" s="6">
        <f t="shared" si="10"/>
        <v>0.05</v>
      </c>
      <c r="I151" s="5">
        <f t="shared" si="11"/>
        <v>1073.6432460242781</v>
      </c>
      <c r="J151" s="5">
        <f t="shared" si="12"/>
        <v>641.73687795677813</v>
      </c>
      <c r="K151" s="5">
        <f t="shared" si="13"/>
        <v>431.90636806750001</v>
      </c>
      <c r="L151" s="5">
        <f t="shared" si="14"/>
        <v>153584.94434155925</v>
      </c>
    </row>
    <row r="152" spans="7:12" x14ac:dyDescent="0.25">
      <c r="G152" s="7">
        <v>143</v>
      </c>
      <c r="H152" s="6">
        <f t="shared" si="10"/>
        <v>0.05</v>
      </c>
      <c r="I152" s="5">
        <f t="shared" si="11"/>
        <v>1073.6432460242781</v>
      </c>
      <c r="J152" s="5">
        <f t="shared" si="12"/>
        <v>639.93726808983024</v>
      </c>
      <c r="K152" s="5">
        <f t="shared" si="13"/>
        <v>433.7059779344479</v>
      </c>
      <c r="L152" s="5">
        <f t="shared" si="14"/>
        <v>153151.23836362481</v>
      </c>
    </row>
    <row r="153" spans="7:12" x14ac:dyDescent="0.25">
      <c r="G153" s="7">
        <v>144</v>
      </c>
      <c r="H153" s="6">
        <f t="shared" si="10"/>
        <v>0.05</v>
      </c>
      <c r="I153" s="5">
        <f t="shared" si="11"/>
        <v>1073.6432460242781</v>
      </c>
      <c r="J153" s="5">
        <f t="shared" si="12"/>
        <v>638.13015984843673</v>
      </c>
      <c r="K153" s="5">
        <f t="shared" si="13"/>
        <v>435.51308617584141</v>
      </c>
      <c r="L153" s="5">
        <f t="shared" si="14"/>
        <v>152715.72527744898</v>
      </c>
    </row>
    <row r="154" spans="7:12" x14ac:dyDescent="0.25">
      <c r="G154" s="7">
        <v>145</v>
      </c>
      <c r="H154" s="6">
        <f t="shared" si="10"/>
        <v>0.05</v>
      </c>
      <c r="I154" s="5">
        <f t="shared" si="11"/>
        <v>1073.6432460242781</v>
      </c>
      <c r="J154" s="5">
        <f t="shared" si="12"/>
        <v>636.31552198937072</v>
      </c>
      <c r="K154" s="5">
        <f t="shared" si="13"/>
        <v>437.32772403490742</v>
      </c>
      <c r="L154" s="5">
        <f t="shared" si="14"/>
        <v>152278.39755341408</v>
      </c>
    </row>
    <row r="155" spans="7:12" x14ac:dyDescent="0.25">
      <c r="G155" s="7">
        <v>146</v>
      </c>
      <c r="H155" s="6">
        <f t="shared" si="10"/>
        <v>0.05</v>
      </c>
      <c r="I155" s="5">
        <f t="shared" si="11"/>
        <v>1073.6432460242781</v>
      </c>
      <c r="J155" s="5">
        <f t="shared" si="12"/>
        <v>634.49332313922537</v>
      </c>
      <c r="K155" s="5">
        <f t="shared" si="13"/>
        <v>439.14992288505277</v>
      </c>
      <c r="L155" s="5">
        <f t="shared" si="14"/>
        <v>151839.24763052902</v>
      </c>
    </row>
    <row r="156" spans="7:12" x14ac:dyDescent="0.25">
      <c r="G156" s="7">
        <v>147</v>
      </c>
      <c r="H156" s="6">
        <f t="shared" si="10"/>
        <v>0.05</v>
      </c>
      <c r="I156" s="5">
        <f t="shared" si="11"/>
        <v>1073.6432460242781</v>
      </c>
      <c r="J156" s="5">
        <f t="shared" si="12"/>
        <v>632.6635317938709</v>
      </c>
      <c r="K156" s="5">
        <f t="shared" si="13"/>
        <v>440.97971423040724</v>
      </c>
      <c r="L156" s="5">
        <f t="shared" si="14"/>
        <v>151398.26791629862</v>
      </c>
    </row>
    <row r="157" spans="7:12" x14ac:dyDescent="0.25">
      <c r="G157" s="7">
        <v>148</v>
      </c>
      <c r="H157" s="6">
        <f t="shared" si="10"/>
        <v>0.05</v>
      </c>
      <c r="I157" s="5">
        <f t="shared" si="11"/>
        <v>1073.6432460242781</v>
      </c>
      <c r="J157" s="5">
        <f t="shared" si="12"/>
        <v>630.82611631791099</v>
      </c>
      <c r="K157" s="5">
        <f t="shared" si="13"/>
        <v>442.81712970636715</v>
      </c>
      <c r="L157" s="5">
        <f t="shared" si="14"/>
        <v>150955.45078659226</v>
      </c>
    </row>
    <row r="158" spans="7:12" x14ac:dyDescent="0.25">
      <c r="G158" s="7">
        <v>149</v>
      </c>
      <c r="H158" s="6">
        <f t="shared" si="10"/>
        <v>0.05</v>
      </c>
      <c r="I158" s="5">
        <f t="shared" si="11"/>
        <v>1073.6432460242781</v>
      </c>
      <c r="J158" s="5">
        <f t="shared" si="12"/>
        <v>628.9810449441344</v>
      </c>
      <c r="K158" s="5">
        <f t="shared" si="13"/>
        <v>444.66220108014375</v>
      </c>
      <c r="L158" s="5">
        <f t="shared" si="14"/>
        <v>150510.78858551211</v>
      </c>
    </row>
    <row r="159" spans="7:12" x14ac:dyDescent="0.25">
      <c r="G159" s="7">
        <v>150</v>
      </c>
      <c r="H159" s="6">
        <f t="shared" si="10"/>
        <v>0.05</v>
      </c>
      <c r="I159" s="5">
        <f t="shared" si="11"/>
        <v>1073.6432460242781</v>
      </c>
      <c r="J159" s="5">
        <f t="shared" si="12"/>
        <v>627.12828577296716</v>
      </c>
      <c r="K159" s="5">
        <f t="shared" si="13"/>
        <v>446.51496025131098</v>
      </c>
      <c r="L159" s="5">
        <f t="shared" si="14"/>
        <v>150064.2736252608</v>
      </c>
    </row>
    <row r="160" spans="7:12" x14ac:dyDescent="0.25">
      <c r="G160" s="7">
        <v>151</v>
      </c>
      <c r="H160" s="6">
        <f t="shared" si="10"/>
        <v>0.05</v>
      </c>
      <c r="I160" s="5">
        <f t="shared" si="11"/>
        <v>1073.6432460242781</v>
      </c>
      <c r="J160" s="5">
        <f t="shared" si="12"/>
        <v>625.26780677192005</v>
      </c>
      <c r="K160" s="5">
        <f t="shared" si="13"/>
        <v>448.37543925235809</v>
      </c>
      <c r="L160" s="5">
        <f t="shared" si="14"/>
        <v>149615.89818600845</v>
      </c>
    </row>
    <row r="161" spans="7:12" x14ac:dyDescent="0.25">
      <c r="G161" s="7">
        <v>152</v>
      </c>
      <c r="H161" s="6">
        <f t="shared" si="10"/>
        <v>0.05</v>
      </c>
      <c r="I161" s="5">
        <f t="shared" si="11"/>
        <v>1073.6432460242781</v>
      </c>
      <c r="J161" s="5">
        <f t="shared" si="12"/>
        <v>623.39957577503526</v>
      </c>
      <c r="K161" s="5">
        <f t="shared" si="13"/>
        <v>450.24367024924288</v>
      </c>
      <c r="L161" s="5">
        <f t="shared" si="14"/>
        <v>149165.6545157592</v>
      </c>
    </row>
    <row r="162" spans="7:12" x14ac:dyDescent="0.25">
      <c r="G162" s="7">
        <v>153</v>
      </c>
      <c r="H162" s="6">
        <f t="shared" si="10"/>
        <v>0.05</v>
      </c>
      <c r="I162" s="5">
        <f t="shared" si="11"/>
        <v>1073.6432460242781</v>
      </c>
      <c r="J162" s="5">
        <f t="shared" si="12"/>
        <v>621.52356048233003</v>
      </c>
      <c r="K162" s="5">
        <f t="shared" si="13"/>
        <v>452.11968554194812</v>
      </c>
      <c r="L162" s="5">
        <f t="shared" si="14"/>
        <v>148713.53483021725</v>
      </c>
    </row>
    <row r="163" spans="7:12" x14ac:dyDescent="0.25">
      <c r="G163" s="7">
        <v>154</v>
      </c>
      <c r="H163" s="6">
        <f t="shared" si="10"/>
        <v>0.05</v>
      </c>
      <c r="I163" s="5">
        <f t="shared" si="11"/>
        <v>1073.6432460242781</v>
      </c>
      <c r="J163" s="5">
        <f t="shared" si="12"/>
        <v>619.63972845923854</v>
      </c>
      <c r="K163" s="5">
        <f t="shared" si="13"/>
        <v>454.0035175650396</v>
      </c>
      <c r="L163" s="5">
        <f t="shared" si="14"/>
        <v>148259.53131265222</v>
      </c>
    </row>
    <row r="164" spans="7:12" x14ac:dyDescent="0.25">
      <c r="G164" s="7">
        <v>155</v>
      </c>
      <c r="H164" s="6">
        <f t="shared" si="10"/>
        <v>0.05</v>
      </c>
      <c r="I164" s="5">
        <f t="shared" si="11"/>
        <v>1073.6432460242781</v>
      </c>
      <c r="J164" s="5">
        <f t="shared" si="12"/>
        <v>617.74804713605101</v>
      </c>
      <c r="K164" s="5">
        <f t="shared" si="13"/>
        <v>455.89519888822713</v>
      </c>
      <c r="L164" s="5">
        <f t="shared" si="14"/>
        <v>147803.63611376399</v>
      </c>
    </row>
    <row r="165" spans="7:12" x14ac:dyDescent="0.25">
      <c r="G165" s="7">
        <v>156</v>
      </c>
      <c r="H165" s="6">
        <f t="shared" si="10"/>
        <v>0.05</v>
      </c>
      <c r="I165" s="5">
        <f t="shared" si="11"/>
        <v>1073.6432460242781</v>
      </c>
      <c r="J165" s="5">
        <f t="shared" si="12"/>
        <v>615.84848380735002</v>
      </c>
      <c r="K165" s="5">
        <f t="shared" si="13"/>
        <v>457.79476221692812</v>
      </c>
      <c r="L165" s="5">
        <f t="shared" si="14"/>
        <v>147345.84135154707</v>
      </c>
    </row>
    <row r="166" spans="7:12" x14ac:dyDescent="0.25">
      <c r="G166" s="7">
        <v>157</v>
      </c>
      <c r="H166" s="6">
        <f t="shared" si="10"/>
        <v>0.05</v>
      </c>
      <c r="I166" s="5">
        <f t="shared" si="11"/>
        <v>1073.6432460242781</v>
      </c>
      <c r="J166" s="5">
        <f t="shared" si="12"/>
        <v>613.94100563144616</v>
      </c>
      <c r="K166" s="5">
        <f t="shared" si="13"/>
        <v>459.70224039283198</v>
      </c>
      <c r="L166" s="5">
        <f t="shared" si="14"/>
        <v>146886.13911115425</v>
      </c>
    </row>
    <row r="167" spans="7:12" x14ac:dyDescent="0.25">
      <c r="G167" s="7">
        <v>158</v>
      </c>
      <c r="H167" s="6">
        <f t="shared" si="10"/>
        <v>0.05</v>
      </c>
      <c r="I167" s="5">
        <f t="shared" si="11"/>
        <v>1073.6432460242781</v>
      </c>
      <c r="J167" s="5">
        <f t="shared" si="12"/>
        <v>612.02557962980939</v>
      </c>
      <c r="K167" s="5">
        <f t="shared" si="13"/>
        <v>461.61766639446876</v>
      </c>
      <c r="L167" s="5">
        <f t="shared" si="14"/>
        <v>146424.52144475977</v>
      </c>
    </row>
    <row r="168" spans="7:12" x14ac:dyDescent="0.25">
      <c r="G168" s="7">
        <v>159</v>
      </c>
      <c r="H168" s="6">
        <f t="shared" si="10"/>
        <v>0.05</v>
      </c>
      <c r="I168" s="5">
        <f t="shared" si="11"/>
        <v>1073.6432460242781</v>
      </c>
      <c r="J168" s="5">
        <f t="shared" si="12"/>
        <v>610.1021726864991</v>
      </c>
      <c r="K168" s="5">
        <f t="shared" si="13"/>
        <v>463.54107333777904</v>
      </c>
      <c r="L168" s="5">
        <f t="shared" si="14"/>
        <v>145960.98037142199</v>
      </c>
    </row>
    <row r="169" spans="7:12" x14ac:dyDescent="0.25">
      <c r="G169" s="7">
        <v>160</v>
      </c>
      <c r="H169" s="6">
        <f t="shared" si="10"/>
        <v>0.05</v>
      </c>
      <c r="I169" s="5">
        <f t="shared" si="11"/>
        <v>1073.6432460242781</v>
      </c>
      <c r="J169" s="5">
        <f t="shared" si="12"/>
        <v>608.17075154759164</v>
      </c>
      <c r="K169" s="5">
        <f t="shared" si="13"/>
        <v>465.47249447668651</v>
      </c>
      <c r="L169" s="5">
        <f t="shared" si="14"/>
        <v>145495.50787694531</v>
      </c>
    </row>
    <row r="170" spans="7:12" x14ac:dyDescent="0.25">
      <c r="G170" s="7">
        <v>161</v>
      </c>
      <c r="H170" s="6">
        <f t="shared" si="10"/>
        <v>0.05</v>
      </c>
      <c r="I170" s="5">
        <f t="shared" si="11"/>
        <v>1073.6432460242781</v>
      </c>
      <c r="J170" s="5">
        <f t="shared" si="12"/>
        <v>606.23128282060554</v>
      </c>
      <c r="K170" s="5">
        <f t="shared" si="13"/>
        <v>467.4119632036726</v>
      </c>
      <c r="L170" s="5">
        <f t="shared" si="14"/>
        <v>145028.09591374165</v>
      </c>
    </row>
    <row r="171" spans="7:12" x14ac:dyDescent="0.25">
      <c r="G171" s="7">
        <v>162</v>
      </c>
      <c r="H171" s="6">
        <f t="shared" si="10"/>
        <v>0.05</v>
      </c>
      <c r="I171" s="5">
        <f t="shared" si="11"/>
        <v>1073.6432460242781</v>
      </c>
      <c r="J171" s="5">
        <f t="shared" si="12"/>
        <v>604.28373297392352</v>
      </c>
      <c r="K171" s="5">
        <f t="shared" si="13"/>
        <v>469.35951305035462</v>
      </c>
      <c r="L171" s="5">
        <f t="shared" si="14"/>
        <v>144558.7364006913</v>
      </c>
    </row>
    <row r="172" spans="7:12" x14ac:dyDescent="0.25">
      <c r="G172" s="7">
        <v>163</v>
      </c>
      <c r="H172" s="6">
        <f t="shared" si="10"/>
        <v>0.05</v>
      </c>
      <c r="I172" s="5">
        <f t="shared" si="11"/>
        <v>1073.6432460242781</v>
      </c>
      <c r="J172" s="5">
        <f t="shared" si="12"/>
        <v>602.32806833621373</v>
      </c>
      <c r="K172" s="5">
        <f t="shared" si="13"/>
        <v>471.31517768806441</v>
      </c>
      <c r="L172" s="5">
        <f t="shared" si="14"/>
        <v>144087.42122300324</v>
      </c>
    </row>
    <row r="173" spans="7:12" x14ac:dyDescent="0.25">
      <c r="G173" s="7">
        <v>164</v>
      </c>
      <c r="H173" s="6">
        <f t="shared" si="10"/>
        <v>0.05</v>
      </c>
      <c r="I173" s="5">
        <f t="shared" si="11"/>
        <v>1073.6432460242781</v>
      </c>
      <c r="J173" s="5">
        <f t="shared" si="12"/>
        <v>600.36425509584694</v>
      </c>
      <c r="K173" s="5">
        <f t="shared" si="13"/>
        <v>473.2789909284312</v>
      </c>
      <c r="L173" s="5">
        <f t="shared" si="14"/>
        <v>143614.14223207481</v>
      </c>
    </row>
    <row r="174" spans="7:12" x14ac:dyDescent="0.25">
      <c r="G174" s="7">
        <v>165</v>
      </c>
      <c r="H174" s="6">
        <f t="shared" si="10"/>
        <v>0.05</v>
      </c>
      <c r="I174" s="5">
        <f t="shared" si="11"/>
        <v>1073.6432460242781</v>
      </c>
      <c r="J174" s="5">
        <f t="shared" si="12"/>
        <v>598.39225930031171</v>
      </c>
      <c r="K174" s="5">
        <f t="shared" si="13"/>
        <v>475.25098672396643</v>
      </c>
      <c r="L174" s="5">
        <f t="shared" si="14"/>
        <v>143138.89124535085</v>
      </c>
    </row>
    <row r="175" spans="7:12" x14ac:dyDescent="0.25">
      <c r="G175" s="7">
        <v>166</v>
      </c>
      <c r="H175" s="6">
        <f t="shared" si="10"/>
        <v>0.05</v>
      </c>
      <c r="I175" s="5">
        <f t="shared" si="11"/>
        <v>1073.6432460242781</v>
      </c>
      <c r="J175" s="5">
        <f t="shared" si="12"/>
        <v>596.41204685562855</v>
      </c>
      <c r="K175" s="5">
        <f t="shared" si="13"/>
        <v>477.2311991686496</v>
      </c>
      <c r="L175" s="5">
        <f t="shared" si="14"/>
        <v>142661.66004618219</v>
      </c>
    </row>
    <row r="176" spans="7:12" x14ac:dyDescent="0.25">
      <c r="G176" s="7">
        <v>167</v>
      </c>
      <c r="H176" s="6">
        <f t="shared" si="10"/>
        <v>0.05</v>
      </c>
      <c r="I176" s="5">
        <f t="shared" si="11"/>
        <v>1073.6432460242781</v>
      </c>
      <c r="J176" s="5">
        <f t="shared" si="12"/>
        <v>594.42358352575923</v>
      </c>
      <c r="K176" s="5">
        <f t="shared" si="13"/>
        <v>479.21966249851891</v>
      </c>
      <c r="L176" s="5">
        <f t="shared" si="14"/>
        <v>142182.44038368369</v>
      </c>
    </row>
    <row r="177" spans="7:12" x14ac:dyDescent="0.25">
      <c r="G177" s="7">
        <v>168</v>
      </c>
      <c r="H177" s="6">
        <f t="shared" si="10"/>
        <v>0.05</v>
      </c>
      <c r="I177" s="5">
        <f t="shared" si="11"/>
        <v>1073.6432460242781</v>
      </c>
      <c r="J177" s="5">
        <f t="shared" si="12"/>
        <v>592.42683493201537</v>
      </c>
      <c r="K177" s="5">
        <f t="shared" si="13"/>
        <v>481.21641109226277</v>
      </c>
      <c r="L177" s="5">
        <f t="shared" si="14"/>
        <v>141701.22397259143</v>
      </c>
    </row>
    <row r="178" spans="7:12" x14ac:dyDescent="0.25">
      <c r="G178" s="7">
        <v>169</v>
      </c>
      <c r="H178" s="6">
        <f t="shared" si="10"/>
        <v>0.05</v>
      </c>
      <c r="I178" s="5">
        <f t="shared" si="11"/>
        <v>1073.6432460242781</v>
      </c>
      <c r="J178" s="5">
        <f t="shared" si="12"/>
        <v>590.42176655246431</v>
      </c>
      <c r="K178" s="5">
        <f t="shared" si="13"/>
        <v>483.22147947181384</v>
      </c>
      <c r="L178" s="5">
        <f t="shared" si="14"/>
        <v>141218.00249311962</v>
      </c>
    </row>
    <row r="179" spans="7:12" x14ac:dyDescent="0.25">
      <c r="G179" s="7">
        <v>170</v>
      </c>
      <c r="H179" s="6">
        <f t="shared" si="10"/>
        <v>0.05</v>
      </c>
      <c r="I179" s="5">
        <f t="shared" si="11"/>
        <v>1073.6432460242781</v>
      </c>
      <c r="J179" s="5">
        <f t="shared" si="12"/>
        <v>588.40834372133179</v>
      </c>
      <c r="K179" s="5">
        <f t="shared" si="13"/>
        <v>485.23490230294635</v>
      </c>
      <c r="L179" s="5">
        <f t="shared" si="14"/>
        <v>140732.76759081669</v>
      </c>
    </row>
    <row r="180" spans="7:12" x14ac:dyDescent="0.25">
      <c r="G180" s="7">
        <v>171</v>
      </c>
      <c r="H180" s="6">
        <f t="shared" si="10"/>
        <v>0.05</v>
      </c>
      <c r="I180" s="5">
        <f t="shared" si="11"/>
        <v>1073.6432460242781</v>
      </c>
      <c r="J180" s="5">
        <f t="shared" si="12"/>
        <v>586.38653162840285</v>
      </c>
      <c r="K180" s="5">
        <f t="shared" si="13"/>
        <v>487.25671439587529</v>
      </c>
      <c r="L180" s="5">
        <f t="shared" si="14"/>
        <v>140245.5108764208</v>
      </c>
    </row>
    <row r="181" spans="7:12" x14ac:dyDescent="0.25">
      <c r="G181" s="7">
        <v>172</v>
      </c>
      <c r="H181" s="6">
        <f t="shared" si="10"/>
        <v>0.05</v>
      </c>
      <c r="I181" s="5">
        <f t="shared" si="11"/>
        <v>1073.6432460242781</v>
      </c>
      <c r="J181" s="5">
        <f t="shared" si="12"/>
        <v>584.35629531842005</v>
      </c>
      <c r="K181" s="5">
        <f t="shared" si="13"/>
        <v>489.28695070585809</v>
      </c>
      <c r="L181" s="5">
        <f t="shared" si="14"/>
        <v>139756.22392571493</v>
      </c>
    </row>
    <row r="182" spans="7:12" x14ac:dyDescent="0.25">
      <c r="G182" s="7">
        <v>173</v>
      </c>
      <c r="H182" s="6">
        <f t="shared" si="10"/>
        <v>0.05</v>
      </c>
      <c r="I182" s="5">
        <f t="shared" si="11"/>
        <v>1073.6432460242781</v>
      </c>
      <c r="J182" s="5">
        <f t="shared" si="12"/>
        <v>582.31759969047891</v>
      </c>
      <c r="K182" s="5">
        <f t="shared" si="13"/>
        <v>491.32564633379923</v>
      </c>
      <c r="L182" s="5">
        <f t="shared" si="14"/>
        <v>139264.89827938113</v>
      </c>
    </row>
    <row r="183" spans="7:12" x14ac:dyDescent="0.25">
      <c r="G183" s="7">
        <v>174</v>
      </c>
      <c r="H183" s="6">
        <f t="shared" si="10"/>
        <v>0.05</v>
      </c>
      <c r="I183" s="5">
        <f t="shared" si="11"/>
        <v>1073.6432460242781</v>
      </c>
      <c r="J183" s="5">
        <f t="shared" si="12"/>
        <v>580.27040949742138</v>
      </c>
      <c r="K183" s="5">
        <f t="shared" si="13"/>
        <v>493.37283652685676</v>
      </c>
      <c r="L183" s="5">
        <f t="shared" si="14"/>
        <v>138771.52544285427</v>
      </c>
    </row>
    <row r="184" spans="7:12" x14ac:dyDescent="0.25">
      <c r="G184" s="7">
        <v>175</v>
      </c>
      <c r="H184" s="6">
        <f t="shared" si="10"/>
        <v>0.05</v>
      </c>
      <c r="I184" s="5">
        <f t="shared" si="11"/>
        <v>1073.6432460242781</v>
      </c>
      <c r="J184" s="5">
        <f t="shared" si="12"/>
        <v>578.21468934522613</v>
      </c>
      <c r="K184" s="5">
        <f t="shared" si="13"/>
        <v>495.42855667905201</v>
      </c>
      <c r="L184" s="5">
        <f t="shared" si="14"/>
        <v>138276.09688617522</v>
      </c>
    </row>
    <row r="185" spans="7:12" x14ac:dyDescent="0.25">
      <c r="G185" s="7">
        <v>176</v>
      </c>
      <c r="H185" s="6">
        <f t="shared" si="10"/>
        <v>0.05</v>
      </c>
      <c r="I185" s="5">
        <f t="shared" si="11"/>
        <v>1073.6432460242781</v>
      </c>
      <c r="J185" s="5">
        <f t="shared" si="12"/>
        <v>576.15040369239671</v>
      </c>
      <c r="K185" s="5">
        <f t="shared" si="13"/>
        <v>497.49284233188143</v>
      </c>
      <c r="L185" s="5">
        <f t="shared" si="14"/>
        <v>137778.60404384334</v>
      </c>
    </row>
    <row r="186" spans="7:12" x14ac:dyDescent="0.25">
      <c r="G186" s="7">
        <v>177</v>
      </c>
      <c r="H186" s="6">
        <f t="shared" si="10"/>
        <v>0.05</v>
      </c>
      <c r="I186" s="5">
        <f t="shared" si="11"/>
        <v>1073.6432460242781</v>
      </c>
      <c r="J186" s="5">
        <f t="shared" si="12"/>
        <v>574.07751684934726</v>
      </c>
      <c r="K186" s="5">
        <f t="shared" si="13"/>
        <v>499.56572917493088</v>
      </c>
      <c r="L186" s="5">
        <f t="shared" si="14"/>
        <v>137279.0383146684</v>
      </c>
    </row>
    <row r="187" spans="7:12" x14ac:dyDescent="0.25">
      <c r="G187" s="7">
        <v>178</v>
      </c>
      <c r="H187" s="6">
        <f t="shared" si="10"/>
        <v>0.05</v>
      </c>
      <c r="I187" s="5">
        <f t="shared" si="11"/>
        <v>1073.6432460242781</v>
      </c>
      <c r="J187" s="5">
        <f t="shared" si="12"/>
        <v>571.99599297778502</v>
      </c>
      <c r="K187" s="5">
        <f t="shared" si="13"/>
        <v>501.64725304649312</v>
      </c>
      <c r="L187" s="5">
        <f t="shared" si="14"/>
        <v>136777.39106162192</v>
      </c>
    </row>
    <row r="188" spans="7:12" x14ac:dyDescent="0.25">
      <c r="G188" s="7">
        <v>179</v>
      </c>
      <c r="H188" s="6">
        <f t="shared" si="10"/>
        <v>0.05</v>
      </c>
      <c r="I188" s="5">
        <f t="shared" si="11"/>
        <v>1073.6432460242781</v>
      </c>
      <c r="J188" s="5">
        <f t="shared" si="12"/>
        <v>569.90579609009137</v>
      </c>
      <c r="K188" s="5">
        <f t="shared" si="13"/>
        <v>503.73744993418677</v>
      </c>
      <c r="L188" s="5">
        <f t="shared" si="14"/>
        <v>136273.65361168774</v>
      </c>
    </row>
    <row r="189" spans="7:12" x14ac:dyDescent="0.25">
      <c r="G189" s="7">
        <v>180</v>
      </c>
      <c r="H189" s="6">
        <f t="shared" si="10"/>
        <v>0.05</v>
      </c>
      <c r="I189" s="5">
        <f t="shared" si="11"/>
        <v>1073.6432460242781</v>
      </c>
      <c r="J189" s="5">
        <f t="shared" si="12"/>
        <v>567.80689004869896</v>
      </c>
      <c r="K189" s="5">
        <f t="shared" si="13"/>
        <v>505.83635597557918</v>
      </c>
      <c r="L189" s="5">
        <f t="shared" si="14"/>
        <v>135767.81725571217</v>
      </c>
    </row>
    <row r="190" spans="7:12" x14ac:dyDescent="0.25">
      <c r="G190" s="7">
        <v>181</v>
      </c>
      <c r="H190" s="6">
        <f t="shared" si="10"/>
        <v>0.05</v>
      </c>
      <c r="I190" s="5">
        <f t="shared" si="11"/>
        <v>1073.6432460242781</v>
      </c>
      <c r="J190" s="5">
        <f t="shared" si="12"/>
        <v>565.69923856546745</v>
      </c>
      <c r="K190" s="5">
        <f t="shared" si="13"/>
        <v>507.94400745881069</v>
      </c>
      <c r="L190" s="5">
        <f t="shared" si="14"/>
        <v>135259.87324825337</v>
      </c>
    </row>
    <row r="191" spans="7:12" x14ac:dyDescent="0.25">
      <c r="G191" s="7">
        <v>182</v>
      </c>
      <c r="H191" s="6">
        <f t="shared" si="10"/>
        <v>0.05</v>
      </c>
      <c r="I191" s="5">
        <f t="shared" si="11"/>
        <v>1073.6432460242781</v>
      </c>
      <c r="J191" s="5">
        <f t="shared" si="12"/>
        <v>563.58280520105575</v>
      </c>
      <c r="K191" s="5">
        <f t="shared" si="13"/>
        <v>510.06044082322239</v>
      </c>
      <c r="L191" s="5">
        <f t="shared" si="14"/>
        <v>134749.81280743013</v>
      </c>
    </row>
    <row r="192" spans="7:12" x14ac:dyDescent="0.25">
      <c r="G192" s="7">
        <v>183</v>
      </c>
      <c r="H192" s="6">
        <f t="shared" si="10"/>
        <v>0.05</v>
      </c>
      <c r="I192" s="5">
        <f t="shared" si="11"/>
        <v>1073.6432460242781</v>
      </c>
      <c r="J192" s="5">
        <f t="shared" si="12"/>
        <v>561.45755336429227</v>
      </c>
      <c r="K192" s="5">
        <f t="shared" si="13"/>
        <v>512.18569265998588</v>
      </c>
      <c r="L192" s="5">
        <f t="shared" si="14"/>
        <v>134237.62711477015</v>
      </c>
    </row>
    <row r="193" spans="7:12" x14ac:dyDescent="0.25">
      <c r="G193" s="7">
        <v>184</v>
      </c>
      <c r="H193" s="6">
        <f t="shared" si="10"/>
        <v>0.05</v>
      </c>
      <c r="I193" s="5">
        <f t="shared" si="11"/>
        <v>1073.6432460242781</v>
      </c>
      <c r="J193" s="5">
        <f t="shared" si="12"/>
        <v>559.32344631154228</v>
      </c>
      <c r="K193" s="5">
        <f t="shared" si="13"/>
        <v>514.31979971273586</v>
      </c>
      <c r="L193" s="5">
        <f t="shared" si="14"/>
        <v>133723.30731505741</v>
      </c>
    </row>
    <row r="194" spans="7:12" x14ac:dyDescent="0.25">
      <c r="G194" s="7">
        <v>185</v>
      </c>
      <c r="H194" s="6">
        <f t="shared" si="10"/>
        <v>0.05</v>
      </c>
      <c r="I194" s="5">
        <f t="shared" si="11"/>
        <v>1073.6432460242781</v>
      </c>
      <c r="J194" s="5">
        <f t="shared" si="12"/>
        <v>557.18044714607254</v>
      </c>
      <c r="K194" s="5">
        <f t="shared" si="13"/>
        <v>516.4627988782056</v>
      </c>
      <c r="L194" s="5">
        <f t="shared" si="14"/>
        <v>133206.8445161792</v>
      </c>
    </row>
    <row r="195" spans="7:12" x14ac:dyDescent="0.25">
      <c r="G195" s="7">
        <v>186</v>
      </c>
      <c r="H195" s="6">
        <f t="shared" si="10"/>
        <v>0.05</v>
      </c>
      <c r="I195" s="5">
        <f t="shared" si="11"/>
        <v>1073.6432460242781</v>
      </c>
      <c r="J195" s="5">
        <f t="shared" si="12"/>
        <v>555.02851881741333</v>
      </c>
      <c r="K195" s="5">
        <f t="shared" si="13"/>
        <v>518.61472720686481</v>
      </c>
      <c r="L195" s="5">
        <f t="shared" si="14"/>
        <v>132688.22978897233</v>
      </c>
    </row>
    <row r="196" spans="7:12" x14ac:dyDescent="0.25">
      <c r="G196" s="7">
        <v>187</v>
      </c>
      <c r="H196" s="6">
        <f t="shared" si="10"/>
        <v>0.05</v>
      </c>
      <c r="I196" s="5">
        <f t="shared" si="11"/>
        <v>1073.6432460242781</v>
      </c>
      <c r="J196" s="5">
        <f t="shared" si="12"/>
        <v>552.86762412071801</v>
      </c>
      <c r="K196" s="5">
        <f t="shared" si="13"/>
        <v>520.77562190356014</v>
      </c>
      <c r="L196" s="5">
        <f t="shared" si="14"/>
        <v>132167.45416706876</v>
      </c>
    </row>
    <row r="197" spans="7:12" x14ac:dyDescent="0.25">
      <c r="G197" s="7">
        <v>188</v>
      </c>
      <c r="H197" s="6">
        <f t="shared" si="10"/>
        <v>0.05</v>
      </c>
      <c r="I197" s="5">
        <f t="shared" si="11"/>
        <v>1073.6432460242781</v>
      </c>
      <c r="J197" s="5">
        <f t="shared" si="12"/>
        <v>550.69772569611985</v>
      </c>
      <c r="K197" s="5">
        <f t="shared" si="13"/>
        <v>522.9455203281583</v>
      </c>
      <c r="L197" s="5">
        <f t="shared" si="14"/>
        <v>131644.50864674061</v>
      </c>
    </row>
    <row r="198" spans="7:12" x14ac:dyDescent="0.25">
      <c r="G198" s="7">
        <v>189</v>
      </c>
      <c r="H198" s="6">
        <f t="shared" si="10"/>
        <v>0.05</v>
      </c>
      <c r="I198" s="5">
        <f t="shared" si="11"/>
        <v>1073.6432460242781</v>
      </c>
      <c r="J198" s="5">
        <f t="shared" si="12"/>
        <v>548.51878602808586</v>
      </c>
      <c r="K198" s="5">
        <f t="shared" si="13"/>
        <v>525.12445999619229</v>
      </c>
      <c r="L198" s="5">
        <f t="shared" si="14"/>
        <v>131119.38418674443</v>
      </c>
    </row>
    <row r="199" spans="7:12" x14ac:dyDescent="0.25">
      <c r="G199" s="7">
        <v>190</v>
      </c>
      <c r="H199" s="6">
        <f t="shared" si="10"/>
        <v>0.05</v>
      </c>
      <c r="I199" s="5">
        <f t="shared" si="11"/>
        <v>1073.6432460242781</v>
      </c>
      <c r="J199" s="5">
        <f t="shared" si="12"/>
        <v>546.33076744476841</v>
      </c>
      <c r="K199" s="5">
        <f t="shared" si="13"/>
        <v>527.31247857950973</v>
      </c>
      <c r="L199" s="5">
        <f t="shared" si="14"/>
        <v>130592.07170816492</v>
      </c>
    </row>
    <row r="200" spans="7:12" x14ac:dyDescent="0.25">
      <c r="G200" s="7">
        <v>191</v>
      </c>
      <c r="H200" s="6">
        <f t="shared" si="10"/>
        <v>0.05</v>
      </c>
      <c r="I200" s="5">
        <f t="shared" si="11"/>
        <v>1073.6432460242781</v>
      </c>
      <c r="J200" s="5">
        <f t="shared" si="12"/>
        <v>544.13363211735384</v>
      </c>
      <c r="K200" s="5">
        <f t="shared" si="13"/>
        <v>529.5096139069243</v>
      </c>
      <c r="L200" s="5">
        <f t="shared" si="14"/>
        <v>130062.562094258</v>
      </c>
    </row>
    <row r="201" spans="7:12" x14ac:dyDescent="0.25">
      <c r="G201" s="7">
        <v>192</v>
      </c>
      <c r="H201" s="6">
        <f t="shared" si="10"/>
        <v>0.05</v>
      </c>
      <c r="I201" s="5">
        <f t="shared" si="11"/>
        <v>1073.6432460242781</v>
      </c>
      <c r="J201" s="5">
        <f t="shared" si="12"/>
        <v>541.92734205940837</v>
      </c>
      <c r="K201" s="5">
        <f t="shared" si="13"/>
        <v>531.71590396486977</v>
      </c>
      <c r="L201" s="5">
        <f t="shared" si="14"/>
        <v>129530.84619029313</v>
      </c>
    </row>
    <row r="202" spans="7:12" x14ac:dyDescent="0.25">
      <c r="G202" s="7">
        <v>193</v>
      </c>
      <c r="H202" s="6">
        <f t="shared" ref="H202:H265" si="15">$E$11</f>
        <v>0.05</v>
      </c>
      <c r="I202" s="5">
        <f t="shared" si="11"/>
        <v>1073.6432460242781</v>
      </c>
      <c r="J202" s="5">
        <f t="shared" si="12"/>
        <v>539.71185912622138</v>
      </c>
      <c r="K202" s="5">
        <f t="shared" si="13"/>
        <v>533.93138689805676</v>
      </c>
      <c r="L202" s="5">
        <f t="shared" si="14"/>
        <v>128996.91480339508</v>
      </c>
    </row>
    <row r="203" spans="7:12" x14ac:dyDescent="0.25">
      <c r="G203" s="7">
        <v>194</v>
      </c>
      <c r="H203" s="6">
        <f t="shared" si="15"/>
        <v>0.05</v>
      </c>
      <c r="I203" s="5">
        <f t="shared" ref="I203:I266" si="16">$E$14</f>
        <v>1073.6432460242781</v>
      </c>
      <c r="J203" s="5">
        <f t="shared" ref="J203:J266" si="17">H203*L202/12</f>
        <v>537.48714501414622</v>
      </c>
      <c r="K203" s="5">
        <f t="shared" ref="K203:K266" si="18">I203-J203</f>
        <v>536.15610101013192</v>
      </c>
      <c r="L203" s="5">
        <f t="shared" ref="L203:L266" si="19">L202-K203</f>
        <v>128460.75870238495</v>
      </c>
    </row>
    <row r="204" spans="7:12" x14ac:dyDescent="0.25">
      <c r="G204" s="7">
        <v>195</v>
      </c>
      <c r="H204" s="6">
        <f t="shared" si="15"/>
        <v>0.05</v>
      </c>
      <c r="I204" s="5">
        <f t="shared" si="16"/>
        <v>1073.6432460242781</v>
      </c>
      <c r="J204" s="5">
        <f t="shared" si="17"/>
        <v>535.25316125993731</v>
      </c>
      <c r="K204" s="5">
        <f t="shared" si="18"/>
        <v>538.39008476434083</v>
      </c>
      <c r="L204" s="5">
        <f t="shared" si="19"/>
        <v>127922.36861762061</v>
      </c>
    </row>
    <row r="205" spans="7:12" x14ac:dyDescent="0.25">
      <c r="G205" s="7">
        <v>196</v>
      </c>
      <c r="H205" s="6">
        <f t="shared" si="15"/>
        <v>0.05</v>
      </c>
      <c r="I205" s="5">
        <f t="shared" si="16"/>
        <v>1073.6432460242781</v>
      </c>
      <c r="J205" s="5">
        <f t="shared" si="17"/>
        <v>533.00986924008589</v>
      </c>
      <c r="K205" s="5">
        <f t="shared" si="18"/>
        <v>540.63337678419225</v>
      </c>
      <c r="L205" s="5">
        <f t="shared" si="19"/>
        <v>127381.73524083642</v>
      </c>
    </row>
    <row r="206" spans="7:12" x14ac:dyDescent="0.25">
      <c r="G206" s="7">
        <v>197</v>
      </c>
      <c r="H206" s="6">
        <f t="shared" si="15"/>
        <v>0.05</v>
      </c>
      <c r="I206" s="5">
        <f t="shared" si="16"/>
        <v>1073.6432460242781</v>
      </c>
      <c r="J206" s="5">
        <f t="shared" si="17"/>
        <v>530.75723017015173</v>
      </c>
      <c r="K206" s="5">
        <f t="shared" si="18"/>
        <v>542.88601585412641</v>
      </c>
      <c r="L206" s="5">
        <f t="shared" si="19"/>
        <v>126838.8492249823</v>
      </c>
    </row>
    <row r="207" spans="7:12" x14ac:dyDescent="0.25">
      <c r="G207" s="7">
        <v>198</v>
      </c>
      <c r="H207" s="6">
        <f t="shared" si="15"/>
        <v>0.05</v>
      </c>
      <c r="I207" s="5">
        <f t="shared" si="16"/>
        <v>1073.6432460242781</v>
      </c>
      <c r="J207" s="5">
        <f t="shared" si="17"/>
        <v>528.49520510409297</v>
      </c>
      <c r="K207" s="5">
        <f t="shared" si="18"/>
        <v>545.14804092018517</v>
      </c>
      <c r="L207" s="5">
        <f t="shared" si="19"/>
        <v>126293.70118406211</v>
      </c>
    </row>
    <row r="208" spans="7:12" x14ac:dyDescent="0.25">
      <c r="G208" s="7">
        <v>199</v>
      </c>
      <c r="H208" s="6">
        <f t="shared" si="15"/>
        <v>0.05</v>
      </c>
      <c r="I208" s="5">
        <f t="shared" si="16"/>
        <v>1073.6432460242781</v>
      </c>
      <c r="J208" s="5">
        <f t="shared" si="17"/>
        <v>526.2237549335922</v>
      </c>
      <c r="K208" s="5">
        <f t="shared" si="18"/>
        <v>547.41949109068594</v>
      </c>
      <c r="L208" s="5">
        <f t="shared" si="19"/>
        <v>125746.28169297143</v>
      </c>
    </row>
    <row r="209" spans="7:12" x14ac:dyDescent="0.25">
      <c r="G209" s="7">
        <v>200</v>
      </c>
      <c r="H209" s="6">
        <f t="shared" si="15"/>
        <v>0.05</v>
      </c>
      <c r="I209" s="5">
        <f t="shared" si="16"/>
        <v>1073.6432460242781</v>
      </c>
      <c r="J209" s="5">
        <f t="shared" si="17"/>
        <v>523.94284038738101</v>
      </c>
      <c r="K209" s="5">
        <f t="shared" si="18"/>
        <v>549.70040563689713</v>
      </c>
      <c r="L209" s="5">
        <f t="shared" si="19"/>
        <v>125196.58128733453</v>
      </c>
    </row>
    <row r="210" spans="7:12" x14ac:dyDescent="0.25">
      <c r="G210" s="7">
        <v>201</v>
      </c>
      <c r="H210" s="6">
        <f t="shared" si="15"/>
        <v>0.05</v>
      </c>
      <c r="I210" s="5">
        <f t="shared" si="16"/>
        <v>1073.6432460242781</v>
      </c>
      <c r="J210" s="5">
        <f t="shared" si="17"/>
        <v>521.65242203056061</v>
      </c>
      <c r="K210" s="5">
        <f t="shared" si="18"/>
        <v>551.99082399371753</v>
      </c>
      <c r="L210" s="5">
        <f t="shared" si="19"/>
        <v>124644.59046334081</v>
      </c>
    </row>
    <row r="211" spans="7:12" x14ac:dyDescent="0.25">
      <c r="G211" s="7">
        <v>202</v>
      </c>
      <c r="H211" s="6">
        <f t="shared" si="15"/>
        <v>0.05</v>
      </c>
      <c r="I211" s="5">
        <f t="shared" si="16"/>
        <v>1073.6432460242781</v>
      </c>
      <c r="J211" s="5">
        <f t="shared" si="17"/>
        <v>519.35246026392008</v>
      </c>
      <c r="K211" s="5">
        <f t="shared" si="18"/>
        <v>554.29078576035806</v>
      </c>
      <c r="L211" s="5">
        <f t="shared" si="19"/>
        <v>124090.29967758045</v>
      </c>
    </row>
    <row r="212" spans="7:12" x14ac:dyDescent="0.25">
      <c r="G212" s="7">
        <v>203</v>
      </c>
      <c r="H212" s="6">
        <f t="shared" si="15"/>
        <v>0.05</v>
      </c>
      <c r="I212" s="5">
        <f t="shared" si="16"/>
        <v>1073.6432460242781</v>
      </c>
      <c r="J212" s="5">
        <f t="shared" si="17"/>
        <v>517.04291532325192</v>
      </c>
      <c r="K212" s="5">
        <f t="shared" si="18"/>
        <v>556.60033070102622</v>
      </c>
      <c r="L212" s="5">
        <f t="shared" si="19"/>
        <v>123533.69934687942</v>
      </c>
    </row>
    <row r="213" spans="7:12" x14ac:dyDescent="0.25">
      <c r="G213" s="7">
        <v>204</v>
      </c>
      <c r="H213" s="6">
        <f t="shared" si="15"/>
        <v>0.05</v>
      </c>
      <c r="I213" s="5">
        <f t="shared" si="16"/>
        <v>1073.6432460242781</v>
      </c>
      <c r="J213" s="5">
        <f t="shared" si="17"/>
        <v>514.72374727866429</v>
      </c>
      <c r="K213" s="5">
        <f t="shared" si="18"/>
        <v>558.91949874561385</v>
      </c>
      <c r="L213" s="5">
        <f t="shared" si="19"/>
        <v>122974.77984813381</v>
      </c>
    </row>
    <row r="214" spans="7:12" x14ac:dyDescent="0.25">
      <c r="G214" s="7">
        <v>205</v>
      </c>
      <c r="H214" s="6">
        <f t="shared" si="15"/>
        <v>0.05</v>
      </c>
      <c r="I214" s="5">
        <f t="shared" si="16"/>
        <v>1073.6432460242781</v>
      </c>
      <c r="J214" s="5">
        <f t="shared" si="17"/>
        <v>512.39491603389092</v>
      </c>
      <c r="K214" s="5">
        <f t="shared" si="18"/>
        <v>561.24832999038722</v>
      </c>
      <c r="L214" s="5">
        <f t="shared" si="19"/>
        <v>122413.53151814343</v>
      </c>
    </row>
    <row r="215" spans="7:12" x14ac:dyDescent="0.25">
      <c r="G215" s="7">
        <v>206</v>
      </c>
      <c r="H215" s="6">
        <f t="shared" si="15"/>
        <v>0.05</v>
      </c>
      <c r="I215" s="5">
        <f t="shared" si="16"/>
        <v>1073.6432460242781</v>
      </c>
      <c r="J215" s="5">
        <f t="shared" si="17"/>
        <v>510.05638132559761</v>
      </c>
      <c r="K215" s="5">
        <f t="shared" si="18"/>
        <v>563.58686469868053</v>
      </c>
      <c r="L215" s="5">
        <f t="shared" si="19"/>
        <v>121849.94465344475</v>
      </c>
    </row>
    <row r="216" spans="7:12" x14ac:dyDescent="0.25">
      <c r="G216" s="7">
        <v>207</v>
      </c>
      <c r="H216" s="6">
        <f t="shared" si="15"/>
        <v>0.05</v>
      </c>
      <c r="I216" s="5">
        <f t="shared" si="16"/>
        <v>1073.6432460242781</v>
      </c>
      <c r="J216" s="5">
        <f t="shared" si="17"/>
        <v>507.70810272268653</v>
      </c>
      <c r="K216" s="5">
        <f t="shared" si="18"/>
        <v>565.93514330159155</v>
      </c>
      <c r="L216" s="5">
        <f t="shared" si="19"/>
        <v>121284.00951014315</v>
      </c>
    </row>
    <row r="217" spans="7:12" x14ac:dyDescent="0.25">
      <c r="G217" s="7">
        <v>208</v>
      </c>
      <c r="H217" s="6">
        <f t="shared" si="15"/>
        <v>0.05</v>
      </c>
      <c r="I217" s="5">
        <f t="shared" si="16"/>
        <v>1073.6432460242781</v>
      </c>
      <c r="J217" s="5">
        <f t="shared" si="17"/>
        <v>505.35003962559648</v>
      </c>
      <c r="K217" s="5">
        <f t="shared" si="18"/>
        <v>568.2932063986816</v>
      </c>
      <c r="L217" s="5">
        <f t="shared" si="19"/>
        <v>120715.71630374447</v>
      </c>
    </row>
    <row r="218" spans="7:12" x14ac:dyDescent="0.25">
      <c r="G218" s="7">
        <v>209</v>
      </c>
      <c r="H218" s="6">
        <f t="shared" si="15"/>
        <v>0.05</v>
      </c>
      <c r="I218" s="5">
        <f t="shared" si="16"/>
        <v>1073.6432460242781</v>
      </c>
      <c r="J218" s="5">
        <f t="shared" si="17"/>
        <v>502.982151265602</v>
      </c>
      <c r="K218" s="5">
        <f t="shared" si="18"/>
        <v>570.6610947586762</v>
      </c>
      <c r="L218" s="5">
        <f t="shared" si="19"/>
        <v>120145.0552089858</v>
      </c>
    </row>
    <row r="219" spans="7:12" x14ac:dyDescent="0.25">
      <c r="G219" s="7">
        <v>210</v>
      </c>
      <c r="H219" s="6">
        <f t="shared" si="15"/>
        <v>0.05</v>
      </c>
      <c r="I219" s="5">
        <f t="shared" si="16"/>
        <v>1073.6432460242781</v>
      </c>
      <c r="J219" s="5">
        <f t="shared" si="17"/>
        <v>500.6043967041075</v>
      </c>
      <c r="K219" s="5">
        <f t="shared" si="18"/>
        <v>573.03884932017058</v>
      </c>
      <c r="L219" s="5">
        <f t="shared" si="19"/>
        <v>119572.01635966562</v>
      </c>
    </row>
    <row r="220" spans="7:12" x14ac:dyDescent="0.25">
      <c r="G220" s="7">
        <v>211</v>
      </c>
      <c r="H220" s="6">
        <f t="shared" si="15"/>
        <v>0.05</v>
      </c>
      <c r="I220" s="5">
        <f t="shared" si="16"/>
        <v>1073.6432460242781</v>
      </c>
      <c r="J220" s="5">
        <f t="shared" si="17"/>
        <v>498.21673483194013</v>
      </c>
      <c r="K220" s="5">
        <f t="shared" si="18"/>
        <v>575.42651119233801</v>
      </c>
      <c r="L220" s="5">
        <f t="shared" si="19"/>
        <v>118996.58984847328</v>
      </c>
    </row>
    <row r="221" spans="7:12" x14ac:dyDescent="0.25">
      <c r="G221" s="7">
        <v>212</v>
      </c>
      <c r="H221" s="6">
        <f t="shared" si="15"/>
        <v>0.05</v>
      </c>
      <c r="I221" s="5">
        <f t="shared" si="16"/>
        <v>1073.6432460242781</v>
      </c>
      <c r="J221" s="5">
        <f t="shared" si="17"/>
        <v>495.81912436863871</v>
      </c>
      <c r="K221" s="5">
        <f t="shared" si="18"/>
        <v>577.82412165563937</v>
      </c>
      <c r="L221" s="5">
        <f t="shared" si="19"/>
        <v>118418.76572681764</v>
      </c>
    </row>
    <row r="222" spans="7:12" x14ac:dyDescent="0.25">
      <c r="G222" s="7">
        <v>213</v>
      </c>
      <c r="H222" s="6">
        <f t="shared" si="15"/>
        <v>0.05</v>
      </c>
      <c r="I222" s="5">
        <f t="shared" si="16"/>
        <v>1073.6432460242781</v>
      </c>
      <c r="J222" s="5">
        <f t="shared" si="17"/>
        <v>493.41152386174025</v>
      </c>
      <c r="K222" s="5">
        <f t="shared" si="18"/>
        <v>580.23172216253784</v>
      </c>
      <c r="L222" s="5">
        <f t="shared" si="19"/>
        <v>117838.5340046551</v>
      </c>
    </row>
    <row r="223" spans="7:12" x14ac:dyDescent="0.25">
      <c r="G223" s="7">
        <v>214</v>
      </c>
      <c r="H223" s="6">
        <f t="shared" si="15"/>
        <v>0.05</v>
      </c>
      <c r="I223" s="5">
        <f t="shared" si="16"/>
        <v>1073.6432460242781</v>
      </c>
      <c r="J223" s="5">
        <f t="shared" si="17"/>
        <v>490.99389168606291</v>
      </c>
      <c r="K223" s="5">
        <f t="shared" si="18"/>
        <v>582.64935433821529</v>
      </c>
      <c r="L223" s="5">
        <f t="shared" si="19"/>
        <v>117255.88465031689</v>
      </c>
    </row>
    <row r="224" spans="7:12" x14ac:dyDescent="0.25">
      <c r="G224" s="7">
        <v>215</v>
      </c>
      <c r="H224" s="6">
        <f t="shared" si="15"/>
        <v>0.05</v>
      </c>
      <c r="I224" s="5">
        <f t="shared" si="16"/>
        <v>1073.6432460242781</v>
      </c>
      <c r="J224" s="5">
        <f t="shared" si="17"/>
        <v>488.56618604298706</v>
      </c>
      <c r="K224" s="5">
        <f t="shared" si="18"/>
        <v>585.07705998129109</v>
      </c>
      <c r="L224" s="5">
        <f t="shared" si="19"/>
        <v>116670.80759033559</v>
      </c>
    </row>
    <row r="225" spans="7:12" x14ac:dyDescent="0.25">
      <c r="G225" s="7">
        <v>216</v>
      </c>
      <c r="H225" s="6">
        <f t="shared" si="15"/>
        <v>0.05</v>
      </c>
      <c r="I225" s="5">
        <f t="shared" si="16"/>
        <v>1073.6432460242781</v>
      </c>
      <c r="J225" s="5">
        <f t="shared" si="17"/>
        <v>486.1283649597317</v>
      </c>
      <c r="K225" s="5">
        <f t="shared" si="18"/>
        <v>587.51488106454644</v>
      </c>
      <c r="L225" s="5">
        <f t="shared" si="19"/>
        <v>116083.29270927105</v>
      </c>
    </row>
    <row r="226" spans="7:12" x14ac:dyDescent="0.25">
      <c r="G226" s="7">
        <v>217</v>
      </c>
      <c r="H226" s="6">
        <f t="shared" si="15"/>
        <v>0.05</v>
      </c>
      <c r="I226" s="5">
        <f t="shared" si="16"/>
        <v>1073.6432460242781</v>
      </c>
      <c r="J226" s="5">
        <f t="shared" si="17"/>
        <v>483.68038628862934</v>
      </c>
      <c r="K226" s="5">
        <f t="shared" si="18"/>
        <v>589.96285973564886</v>
      </c>
      <c r="L226" s="5">
        <f t="shared" si="19"/>
        <v>115493.3298495354</v>
      </c>
    </row>
    <row r="227" spans="7:12" x14ac:dyDescent="0.25">
      <c r="G227" s="7">
        <v>218</v>
      </c>
      <c r="H227" s="6">
        <f t="shared" si="15"/>
        <v>0.05</v>
      </c>
      <c r="I227" s="5">
        <f t="shared" si="16"/>
        <v>1073.6432460242781</v>
      </c>
      <c r="J227" s="5">
        <f t="shared" si="17"/>
        <v>481.22220770639751</v>
      </c>
      <c r="K227" s="5">
        <f t="shared" si="18"/>
        <v>592.42103831788063</v>
      </c>
      <c r="L227" s="5">
        <f t="shared" si="19"/>
        <v>114900.90881121751</v>
      </c>
    </row>
    <row r="228" spans="7:12" x14ac:dyDescent="0.25">
      <c r="G228" s="7">
        <v>219</v>
      </c>
      <c r="H228" s="6">
        <f t="shared" si="15"/>
        <v>0.05</v>
      </c>
      <c r="I228" s="5">
        <f t="shared" si="16"/>
        <v>1073.6432460242781</v>
      </c>
      <c r="J228" s="5">
        <f t="shared" si="17"/>
        <v>478.75378671340633</v>
      </c>
      <c r="K228" s="5">
        <f t="shared" si="18"/>
        <v>594.88945931087187</v>
      </c>
      <c r="L228" s="5">
        <f t="shared" si="19"/>
        <v>114306.01935190664</v>
      </c>
    </row>
    <row r="229" spans="7:12" x14ac:dyDescent="0.25">
      <c r="G229" s="7">
        <v>220</v>
      </c>
      <c r="H229" s="6">
        <f t="shared" si="15"/>
        <v>0.05</v>
      </c>
      <c r="I229" s="5">
        <f t="shared" si="16"/>
        <v>1073.6432460242781</v>
      </c>
      <c r="J229" s="5">
        <f t="shared" si="17"/>
        <v>476.27508063294437</v>
      </c>
      <c r="K229" s="5">
        <f t="shared" si="18"/>
        <v>597.36816539133383</v>
      </c>
      <c r="L229" s="5">
        <f t="shared" si="19"/>
        <v>113708.6511865153</v>
      </c>
    </row>
    <row r="230" spans="7:12" x14ac:dyDescent="0.25">
      <c r="G230" s="7">
        <v>221</v>
      </c>
      <c r="H230" s="6">
        <f t="shared" si="15"/>
        <v>0.05</v>
      </c>
      <c r="I230" s="5">
        <f t="shared" si="16"/>
        <v>1073.6432460242781</v>
      </c>
      <c r="J230" s="5">
        <f t="shared" si="17"/>
        <v>473.78604661048047</v>
      </c>
      <c r="K230" s="5">
        <f t="shared" si="18"/>
        <v>599.85719941379762</v>
      </c>
      <c r="L230" s="5">
        <f t="shared" si="19"/>
        <v>113108.7939871015</v>
      </c>
    </row>
    <row r="231" spans="7:12" x14ac:dyDescent="0.25">
      <c r="G231" s="7">
        <v>222</v>
      </c>
      <c r="H231" s="6">
        <f t="shared" si="15"/>
        <v>0.05</v>
      </c>
      <c r="I231" s="5">
        <f t="shared" si="16"/>
        <v>1073.6432460242781</v>
      </c>
      <c r="J231" s="5">
        <f t="shared" si="17"/>
        <v>471.28664161292295</v>
      </c>
      <c r="K231" s="5">
        <f t="shared" si="18"/>
        <v>602.35660441135519</v>
      </c>
      <c r="L231" s="5">
        <f t="shared" si="19"/>
        <v>112506.43738269014</v>
      </c>
    </row>
    <row r="232" spans="7:12" x14ac:dyDescent="0.25">
      <c r="G232" s="7">
        <v>223</v>
      </c>
      <c r="H232" s="6">
        <f t="shared" si="15"/>
        <v>0.05</v>
      </c>
      <c r="I232" s="5">
        <f t="shared" si="16"/>
        <v>1073.6432460242781</v>
      </c>
      <c r="J232" s="5">
        <f t="shared" si="17"/>
        <v>468.77682242787563</v>
      </c>
      <c r="K232" s="5">
        <f t="shared" si="18"/>
        <v>604.86642359640246</v>
      </c>
      <c r="L232" s="5">
        <f t="shared" si="19"/>
        <v>111901.57095909375</v>
      </c>
    </row>
    <row r="233" spans="7:12" x14ac:dyDescent="0.25">
      <c r="G233" s="7">
        <v>224</v>
      </c>
      <c r="H233" s="6">
        <f t="shared" si="15"/>
        <v>0.05</v>
      </c>
      <c r="I233" s="5">
        <f t="shared" si="16"/>
        <v>1073.6432460242781</v>
      </c>
      <c r="J233" s="5">
        <f t="shared" si="17"/>
        <v>466.25654566289063</v>
      </c>
      <c r="K233" s="5">
        <f t="shared" si="18"/>
        <v>607.38670036138751</v>
      </c>
      <c r="L233" s="5">
        <f t="shared" si="19"/>
        <v>111294.18425873236</v>
      </c>
    </row>
    <row r="234" spans="7:12" x14ac:dyDescent="0.25">
      <c r="G234" s="7">
        <v>225</v>
      </c>
      <c r="H234" s="6">
        <f t="shared" si="15"/>
        <v>0.05</v>
      </c>
      <c r="I234" s="5">
        <f t="shared" si="16"/>
        <v>1073.6432460242781</v>
      </c>
      <c r="J234" s="5">
        <f t="shared" si="17"/>
        <v>463.72576774471821</v>
      </c>
      <c r="K234" s="5">
        <f t="shared" si="18"/>
        <v>609.91747827955987</v>
      </c>
      <c r="L234" s="5">
        <f t="shared" si="19"/>
        <v>110684.2667804528</v>
      </c>
    </row>
    <row r="235" spans="7:12" x14ac:dyDescent="0.25">
      <c r="G235" s="7">
        <v>226</v>
      </c>
      <c r="H235" s="6">
        <f t="shared" si="15"/>
        <v>0.05</v>
      </c>
      <c r="I235" s="5">
        <f t="shared" si="16"/>
        <v>1073.6432460242781</v>
      </c>
      <c r="J235" s="5">
        <f t="shared" si="17"/>
        <v>461.18444491855342</v>
      </c>
      <c r="K235" s="5">
        <f t="shared" si="18"/>
        <v>612.45880110572466</v>
      </c>
      <c r="L235" s="5">
        <f t="shared" si="19"/>
        <v>110071.80797934708</v>
      </c>
    </row>
    <row r="236" spans="7:12" x14ac:dyDescent="0.25">
      <c r="G236" s="7">
        <v>227</v>
      </c>
      <c r="H236" s="6">
        <f t="shared" si="15"/>
        <v>0.05</v>
      </c>
      <c r="I236" s="5">
        <f t="shared" si="16"/>
        <v>1073.6432460242781</v>
      </c>
      <c r="J236" s="5">
        <f t="shared" si="17"/>
        <v>458.63253324727953</v>
      </c>
      <c r="K236" s="5">
        <f t="shared" si="18"/>
        <v>615.01071277699862</v>
      </c>
      <c r="L236" s="5">
        <f t="shared" si="19"/>
        <v>109456.79726657008</v>
      </c>
    </row>
    <row r="237" spans="7:12" x14ac:dyDescent="0.25">
      <c r="G237" s="7">
        <v>228</v>
      </c>
      <c r="H237" s="6">
        <f t="shared" si="15"/>
        <v>0.05</v>
      </c>
      <c r="I237" s="5">
        <f t="shared" si="16"/>
        <v>1073.6432460242781</v>
      </c>
      <c r="J237" s="5">
        <f t="shared" si="17"/>
        <v>456.06998861070866</v>
      </c>
      <c r="K237" s="5">
        <f t="shared" si="18"/>
        <v>617.57325741356954</v>
      </c>
      <c r="L237" s="5">
        <f t="shared" si="19"/>
        <v>108839.2240091565</v>
      </c>
    </row>
    <row r="238" spans="7:12" x14ac:dyDescent="0.25">
      <c r="G238" s="7">
        <v>229</v>
      </c>
      <c r="H238" s="6">
        <f t="shared" si="15"/>
        <v>0.05</v>
      </c>
      <c r="I238" s="5">
        <f t="shared" si="16"/>
        <v>1073.6432460242781</v>
      </c>
      <c r="J238" s="5">
        <f t="shared" si="17"/>
        <v>453.49676670481881</v>
      </c>
      <c r="K238" s="5">
        <f t="shared" si="18"/>
        <v>620.14647931945933</v>
      </c>
      <c r="L238" s="5">
        <f t="shared" si="19"/>
        <v>108219.07752983704</v>
      </c>
    </row>
    <row r="239" spans="7:12" x14ac:dyDescent="0.25">
      <c r="G239" s="7">
        <v>230</v>
      </c>
      <c r="H239" s="6">
        <f t="shared" si="15"/>
        <v>0.05</v>
      </c>
      <c r="I239" s="5">
        <f t="shared" si="16"/>
        <v>1073.6432460242781</v>
      </c>
      <c r="J239" s="5">
        <f t="shared" si="17"/>
        <v>450.91282304098769</v>
      </c>
      <c r="K239" s="5">
        <f t="shared" si="18"/>
        <v>622.73042298329051</v>
      </c>
      <c r="L239" s="5">
        <f t="shared" si="19"/>
        <v>107596.34710685375</v>
      </c>
    </row>
    <row r="240" spans="7:12" x14ac:dyDescent="0.25">
      <c r="G240" s="7">
        <v>231</v>
      </c>
      <c r="H240" s="6">
        <f t="shared" si="15"/>
        <v>0.05</v>
      </c>
      <c r="I240" s="5">
        <f t="shared" si="16"/>
        <v>1073.6432460242781</v>
      </c>
      <c r="J240" s="5">
        <f t="shared" si="17"/>
        <v>448.31811294522396</v>
      </c>
      <c r="K240" s="5">
        <f t="shared" si="18"/>
        <v>625.32513307905424</v>
      </c>
      <c r="L240" s="5">
        <f t="shared" si="19"/>
        <v>106971.0219737747</v>
      </c>
    </row>
    <row r="241" spans="7:12" x14ac:dyDescent="0.25">
      <c r="G241" s="7">
        <v>232</v>
      </c>
      <c r="H241" s="6">
        <f t="shared" si="15"/>
        <v>0.05</v>
      </c>
      <c r="I241" s="5">
        <f t="shared" si="16"/>
        <v>1073.6432460242781</v>
      </c>
      <c r="J241" s="5">
        <f t="shared" si="17"/>
        <v>445.71259155739455</v>
      </c>
      <c r="K241" s="5">
        <f t="shared" si="18"/>
        <v>627.93065446688365</v>
      </c>
      <c r="L241" s="5">
        <f t="shared" si="19"/>
        <v>106343.09131930782</v>
      </c>
    </row>
    <row r="242" spans="7:12" x14ac:dyDescent="0.25">
      <c r="G242" s="7">
        <v>233</v>
      </c>
      <c r="H242" s="6">
        <f t="shared" si="15"/>
        <v>0.05</v>
      </c>
      <c r="I242" s="5">
        <f t="shared" si="16"/>
        <v>1073.6432460242781</v>
      </c>
      <c r="J242" s="5">
        <f t="shared" si="17"/>
        <v>443.09621383044924</v>
      </c>
      <c r="K242" s="5">
        <f t="shared" si="18"/>
        <v>630.54703219382895</v>
      </c>
      <c r="L242" s="5">
        <f t="shared" si="19"/>
        <v>105712.54428711398</v>
      </c>
    </row>
    <row r="243" spans="7:12" x14ac:dyDescent="0.25">
      <c r="G243" s="7">
        <v>234</v>
      </c>
      <c r="H243" s="6">
        <f t="shared" si="15"/>
        <v>0.05</v>
      </c>
      <c r="I243" s="5">
        <f t="shared" si="16"/>
        <v>1073.6432460242781</v>
      </c>
      <c r="J243" s="5">
        <f t="shared" si="17"/>
        <v>440.46893452964167</v>
      </c>
      <c r="K243" s="5">
        <f t="shared" si="18"/>
        <v>633.17431149463641</v>
      </c>
      <c r="L243" s="5">
        <f t="shared" si="19"/>
        <v>105079.36997561935</v>
      </c>
    </row>
    <row r="244" spans="7:12" x14ac:dyDescent="0.25">
      <c r="G244" s="7">
        <v>235</v>
      </c>
      <c r="H244" s="6">
        <f t="shared" si="15"/>
        <v>0.05</v>
      </c>
      <c r="I244" s="5">
        <f t="shared" si="16"/>
        <v>1073.6432460242781</v>
      </c>
      <c r="J244" s="5">
        <f t="shared" si="17"/>
        <v>437.83070823174734</v>
      </c>
      <c r="K244" s="5">
        <f t="shared" si="18"/>
        <v>635.81253779253075</v>
      </c>
      <c r="L244" s="5">
        <f t="shared" si="19"/>
        <v>104443.55743782682</v>
      </c>
    </row>
    <row r="245" spans="7:12" x14ac:dyDescent="0.25">
      <c r="G245" s="7">
        <v>236</v>
      </c>
      <c r="H245" s="6">
        <f t="shared" si="15"/>
        <v>0.05</v>
      </c>
      <c r="I245" s="5">
        <f t="shared" si="16"/>
        <v>1073.6432460242781</v>
      </c>
      <c r="J245" s="5">
        <f t="shared" si="17"/>
        <v>435.1814893242784</v>
      </c>
      <c r="K245" s="5">
        <f t="shared" si="18"/>
        <v>638.4617566999998</v>
      </c>
      <c r="L245" s="5">
        <f t="shared" si="19"/>
        <v>103805.09568112683</v>
      </c>
    </row>
    <row r="246" spans="7:12" x14ac:dyDescent="0.25">
      <c r="G246" s="7">
        <v>237</v>
      </c>
      <c r="H246" s="6">
        <f t="shared" si="15"/>
        <v>0.05</v>
      </c>
      <c r="I246" s="5">
        <f t="shared" si="16"/>
        <v>1073.6432460242781</v>
      </c>
      <c r="J246" s="5">
        <f t="shared" si="17"/>
        <v>432.52123200469515</v>
      </c>
      <c r="K246" s="5">
        <f t="shared" si="18"/>
        <v>641.12201401958305</v>
      </c>
      <c r="L246" s="5">
        <f t="shared" si="19"/>
        <v>103163.97366710725</v>
      </c>
    </row>
    <row r="247" spans="7:12" x14ac:dyDescent="0.25">
      <c r="G247" s="7">
        <v>238</v>
      </c>
      <c r="H247" s="6">
        <f t="shared" si="15"/>
        <v>0.05</v>
      </c>
      <c r="I247" s="5">
        <f t="shared" si="16"/>
        <v>1073.6432460242781</v>
      </c>
      <c r="J247" s="5">
        <f t="shared" si="17"/>
        <v>429.84989027961359</v>
      </c>
      <c r="K247" s="5">
        <f t="shared" si="18"/>
        <v>643.7933557446645</v>
      </c>
      <c r="L247" s="5">
        <f t="shared" si="19"/>
        <v>102520.18031136258</v>
      </c>
    </row>
    <row r="248" spans="7:12" x14ac:dyDescent="0.25">
      <c r="G248" s="7">
        <v>239</v>
      </c>
      <c r="H248" s="6">
        <f t="shared" si="15"/>
        <v>0.05</v>
      </c>
      <c r="I248" s="5">
        <f t="shared" si="16"/>
        <v>1073.6432460242781</v>
      </c>
      <c r="J248" s="5">
        <f t="shared" si="17"/>
        <v>427.16741796401078</v>
      </c>
      <c r="K248" s="5">
        <f t="shared" si="18"/>
        <v>646.4758280602673</v>
      </c>
      <c r="L248" s="5">
        <f t="shared" si="19"/>
        <v>101873.70448330231</v>
      </c>
    </row>
    <row r="249" spans="7:12" x14ac:dyDescent="0.25">
      <c r="G249" s="7">
        <v>240</v>
      </c>
      <c r="H249" s="6">
        <f t="shared" si="15"/>
        <v>0.05</v>
      </c>
      <c r="I249" s="5">
        <f t="shared" si="16"/>
        <v>1073.6432460242781</v>
      </c>
      <c r="J249" s="5">
        <f t="shared" si="17"/>
        <v>424.4737686804263</v>
      </c>
      <c r="K249" s="5">
        <f t="shared" si="18"/>
        <v>649.1694773438519</v>
      </c>
      <c r="L249" s="5">
        <f t="shared" si="19"/>
        <v>101224.53500595846</v>
      </c>
    </row>
    <row r="250" spans="7:12" x14ac:dyDescent="0.25">
      <c r="G250" s="7">
        <v>241</v>
      </c>
      <c r="H250" s="6">
        <f t="shared" si="15"/>
        <v>0.05</v>
      </c>
      <c r="I250" s="5">
        <f t="shared" si="16"/>
        <v>1073.6432460242781</v>
      </c>
      <c r="J250" s="5">
        <f t="shared" si="17"/>
        <v>421.76889585816025</v>
      </c>
      <c r="K250" s="5">
        <f t="shared" si="18"/>
        <v>651.87435016611789</v>
      </c>
      <c r="L250" s="5">
        <f t="shared" si="19"/>
        <v>100572.66065579234</v>
      </c>
    </row>
    <row r="251" spans="7:12" x14ac:dyDescent="0.25">
      <c r="G251" s="7">
        <v>242</v>
      </c>
      <c r="H251" s="6">
        <f t="shared" si="15"/>
        <v>0.05</v>
      </c>
      <c r="I251" s="5">
        <f t="shared" si="16"/>
        <v>1073.6432460242781</v>
      </c>
      <c r="J251" s="5">
        <f t="shared" si="17"/>
        <v>419.05275273246815</v>
      </c>
      <c r="K251" s="5">
        <f t="shared" si="18"/>
        <v>654.59049329180993</v>
      </c>
      <c r="L251" s="5">
        <f t="shared" si="19"/>
        <v>99918.070162500531</v>
      </c>
    </row>
    <row r="252" spans="7:12" x14ac:dyDescent="0.25">
      <c r="G252" s="7">
        <v>243</v>
      </c>
      <c r="H252" s="6">
        <f t="shared" si="15"/>
        <v>0.05</v>
      </c>
      <c r="I252" s="5">
        <f t="shared" si="16"/>
        <v>1073.6432460242781</v>
      </c>
      <c r="J252" s="5">
        <f t="shared" si="17"/>
        <v>416.32529234375221</v>
      </c>
      <c r="K252" s="5">
        <f t="shared" si="18"/>
        <v>657.31795368052599</v>
      </c>
      <c r="L252" s="5">
        <f t="shared" si="19"/>
        <v>99260.752208820006</v>
      </c>
    </row>
    <row r="253" spans="7:12" x14ac:dyDescent="0.25">
      <c r="G253" s="7">
        <v>244</v>
      </c>
      <c r="H253" s="6">
        <f t="shared" si="15"/>
        <v>0.05</v>
      </c>
      <c r="I253" s="5">
        <f t="shared" si="16"/>
        <v>1073.6432460242781</v>
      </c>
      <c r="J253" s="5">
        <f t="shared" si="17"/>
        <v>413.58646753675004</v>
      </c>
      <c r="K253" s="5">
        <f t="shared" si="18"/>
        <v>660.05677848752816</v>
      </c>
      <c r="L253" s="5">
        <f t="shared" si="19"/>
        <v>98600.695430332475</v>
      </c>
    </row>
    <row r="254" spans="7:12" x14ac:dyDescent="0.25">
      <c r="G254" s="7">
        <v>245</v>
      </c>
      <c r="H254" s="6">
        <f t="shared" si="15"/>
        <v>0.05</v>
      </c>
      <c r="I254" s="5">
        <f t="shared" si="16"/>
        <v>1073.6432460242781</v>
      </c>
      <c r="J254" s="5">
        <f t="shared" si="17"/>
        <v>410.8362309597187</v>
      </c>
      <c r="K254" s="5">
        <f t="shared" si="18"/>
        <v>662.80701506455944</v>
      </c>
      <c r="L254" s="5">
        <f t="shared" si="19"/>
        <v>97937.888415267909</v>
      </c>
    </row>
    <row r="255" spans="7:12" x14ac:dyDescent="0.25">
      <c r="G255" s="7">
        <v>246</v>
      </c>
      <c r="H255" s="6">
        <f t="shared" si="15"/>
        <v>0.05</v>
      </c>
      <c r="I255" s="5">
        <f t="shared" si="16"/>
        <v>1073.6432460242781</v>
      </c>
      <c r="J255" s="5">
        <f t="shared" si="17"/>
        <v>408.07453506361634</v>
      </c>
      <c r="K255" s="5">
        <f t="shared" si="18"/>
        <v>665.56871096066175</v>
      </c>
      <c r="L255" s="5">
        <f t="shared" si="19"/>
        <v>97272.319704307243</v>
      </c>
    </row>
    <row r="256" spans="7:12" x14ac:dyDescent="0.25">
      <c r="G256" s="7">
        <v>247</v>
      </c>
      <c r="H256" s="6">
        <f t="shared" si="15"/>
        <v>0.05</v>
      </c>
      <c r="I256" s="5">
        <f t="shared" si="16"/>
        <v>1073.6432460242781</v>
      </c>
      <c r="J256" s="5">
        <f t="shared" si="17"/>
        <v>405.3013321012802</v>
      </c>
      <c r="K256" s="5">
        <f t="shared" si="18"/>
        <v>668.34191392299795</v>
      </c>
      <c r="L256" s="5">
        <f t="shared" si="19"/>
        <v>96603.977790384248</v>
      </c>
    </row>
    <row r="257" spans="7:12" x14ac:dyDescent="0.25">
      <c r="G257" s="7">
        <v>248</v>
      </c>
      <c r="H257" s="6">
        <f t="shared" si="15"/>
        <v>0.05</v>
      </c>
      <c r="I257" s="5">
        <f t="shared" si="16"/>
        <v>1073.6432460242781</v>
      </c>
      <c r="J257" s="5">
        <f t="shared" si="17"/>
        <v>402.51657412660103</v>
      </c>
      <c r="K257" s="5">
        <f t="shared" si="18"/>
        <v>671.12667189767717</v>
      </c>
      <c r="L257" s="5">
        <f t="shared" si="19"/>
        <v>95932.851118486564</v>
      </c>
    </row>
    <row r="258" spans="7:12" x14ac:dyDescent="0.25">
      <c r="G258" s="7">
        <v>249</v>
      </c>
      <c r="H258" s="6">
        <f t="shared" si="15"/>
        <v>0.05</v>
      </c>
      <c r="I258" s="5">
        <f t="shared" si="16"/>
        <v>1073.6432460242781</v>
      </c>
      <c r="J258" s="5">
        <f t="shared" si="17"/>
        <v>399.72021299369402</v>
      </c>
      <c r="K258" s="5">
        <f t="shared" si="18"/>
        <v>673.92303303058407</v>
      </c>
      <c r="L258" s="5">
        <f t="shared" si="19"/>
        <v>95258.928085455977</v>
      </c>
    </row>
    <row r="259" spans="7:12" x14ac:dyDescent="0.25">
      <c r="G259" s="7">
        <v>250</v>
      </c>
      <c r="H259" s="6">
        <f t="shared" si="15"/>
        <v>0.05</v>
      </c>
      <c r="I259" s="5">
        <f t="shared" si="16"/>
        <v>1073.6432460242781</v>
      </c>
      <c r="J259" s="5">
        <f t="shared" si="17"/>
        <v>396.91220035606653</v>
      </c>
      <c r="K259" s="5">
        <f t="shared" si="18"/>
        <v>676.73104566821166</v>
      </c>
      <c r="L259" s="5">
        <f t="shared" si="19"/>
        <v>94582.197039787759</v>
      </c>
    </row>
    <row r="260" spans="7:12" x14ac:dyDescent="0.25">
      <c r="G260" s="7">
        <v>251</v>
      </c>
      <c r="H260" s="6">
        <f t="shared" si="15"/>
        <v>0.05</v>
      </c>
      <c r="I260" s="5">
        <f t="shared" si="16"/>
        <v>1073.6432460242781</v>
      </c>
      <c r="J260" s="5">
        <f t="shared" si="17"/>
        <v>394.09248766578236</v>
      </c>
      <c r="K260" s="5">
        <f t="shared" si="18"/>
        <v>679.55075835849584</v>
      </c>
      <c r="L260" s="5">
        <f t="shared" si="19"/>
        <v>93902.646281429261</v>
      </c>
    </row>
    <row r="261" spans="7:12" x14ac:dyDescent="0.25">
      <c r="G261" s="7">
        <v>252</v>
      </c>
      <c r="H261" s="6">
        <f t="shared" si="15"/>
        <v>0.05</v>
      </c>
      <c r="I261" s="5">
        <f t="shared" si="16"/>
        <v>1073.6432460242781</v>
      </c>
      <c r="J261" s="5">
        <f t="shared" si="17"/>
        <v>391.26102617262194</v>
      </c>
      <c r="K261" s="5">
        <f t="shared" si="18"/>
        <v>682.38221985165615</v>
      </c>
      <c r="L261" s="5">
        <f t="shared" si="19"/>
        <v>93220.264061577604</v>
      </c>
    </row>
    <row r="262" spans="7:12" x14ac:dyDescent="0.25">
      <c r="G262" s="7">
        <v>253</v>
      </c>
      <c r="H262" s="6">
        <f t="shared" si="15"/>
        <v>0.05</v>
      </c>
      <c r="I262" s="5">
        <f t="shared" si="16"/>
        <v>1073.6432460242781</v>
      </c>
      <c r="J262" s="5">
        <f t="shared" si="17"/>
        <v>388.41776692323998</v>
      </c>
      <c r="K262" s="5">
        <f t="shared" si="18"/>
        <v>685.22547910103822</v>
      </c>
      <c r="L262" s="5">
        <f t="shared" si="19"/>
        <v>92535.038582476569</v>
      </c>
    </row>
    <row r="263" spans="7:12" x14ac:dyDescent="0.25">
      <c r="G263" s="7">
        <v>254</v>
      </c>
      <c r="H263" s="6">
        <f t="shared" si="15"/>
        <v>0.05</v>
      </c>
      <c r="I263" s="5">
        <f t="shared" si="16"/>
        <v>1073.6432460242781</v>
      </c>
      <c r="J263" s="5">
        <f t="shared" si="17"/>
        <v>385.56266076031903</v>
      </c>
      <c r="K263" s="5">
        <f t="shared" si="18"/>
        <v>688.08058526395916</v>
      </c>
      <c r="L263" s="5">
        <f t="shared" si="19"/>
        <v>91846.957997212608</v>
      </c>
    </row>
    <row r="264" spans="7:12" x14ac:dyDescent="0.25">
      <c r="G264" s="7">
        <v>255</v>
      </c>
      <c r="H264" s="6">
        <f t="shared" si="15"/>
        <v>0.05</v>
      </c>
      <c r="I264" s="5">
        <f t="shared" si="16"/>
        <v>1073.6432460242781</v>
      </c>
      <c r="J264" s="5">
        <f t="shared" si="17"/>
        <v>382.69565832171924</v>
      </c>
      <c r="K264" s="5">
        <f t="shared" si="18"/>
        <v>690.94758770255885</v>
      </c>
      <c r="L264" s="5">
        <f t="shared" si="19"/>
        <v>91156.010409510054</v>
      </c>
    </row>
    <row r="265" spans="7:12" x14ac:dyDescent="0.25">
      <c r="G265" s="7">
        <v>256</v>
      </c>
      <c r="H265" s="6">
        <f t="shared" si="15"/>
        <v>0.05</v>
      </c>
      <c r="I265" s="5">
        <f t="shared" si="16"/>
        <v>1073.6432460242781</v>
      </c>
      <c r="J265" s="5">
        <f t="shared" si="17"/>
        <v>379.81671003962521</v>
      </c>
      <c r="K265" s="5">
        <f t="shared" si="18"/>
        <v>693.82653598465299</v>
      </c>
      <c r="L265" s="5">
        <f t="shared" si="19"/>
        <v>90462.183873525399</v>
      </c>
    </row>
    <row r="266" spans="7:12" x14ac:dyDescent="0.25">
      <c r="G266" s="7">
        <v>257</v>
      </c>
      <c r="H266" s="6">
        <f t="shared" ref="H266:H329" si="20">$E$11</f>
        <v>0.05</v>
      </c>
      <c r="I266" s="5">
        <f t="shared" si="16"/>
        <v>1073.6432460242781</v>
      </c>
      <c r="J266" s="5">
        <f t="shared" si="17"/>
        <v>376.92576613968919</v>
      </c>
      <c r="K266" s="5">
        <f t="shared" si="18"/>
        <v>696.71747988458901</v>
      </c>
      <c r="L266" s="5">
        <f t="shared" si="19"/>
        <v>89765.466393640803</v>
      </c>
    </row>
    <row r="267" spans="7:12" x14ac:dyDescent="0.25">
      <c r="G267" s="7">
        <v>258</v>
      </c>
      <c r="H267" s="6">
        <f t="shared" si="20"/>
        <v>0.05</v>
      </c>
      <c r="I267" s="5">
        <f t="shared" ref="I267:I330" si="21">$E$14</f>
        <v>1073.6432460242781</v>
      </c>
      <c r="J267" s="5">
        <f t="shared" ref="J267:J330" si="22">H267*L266/12</f>
        <v>374.02277664016998</v>
      </c>
      <c r="K267" s="5">
        <f t="shared" ref="K267:K330" si="23">I267-J267</f>
        <v>699.62046938410822</v>
      </c>
      <c r="L267" s="5">
        <f t="shared" ref="L267:L330" si="24">L266-K267</f>
        <v>89065.84592425669</v>
      </c>
    </row>
    <row r="268" spans="7:12" x14ac:dyDescent="0.25">
      <c r="G268" s="7">
        <v>259</v>
      </c>
      <c r="H268" s="6">
        <f t="shared" si="20"/>
        <v>0.05</v>
      </c>
      <c r="I268" s="5">
        <f t="shared" si="21"/>
        <v>1073.6432460242781</v>
      </c>
      <c r="J268" s="5">
        <f t="shared" si="22"/>
        <v>371.1076913510696</v>
      </c>
      <c r="K268" s="5">
        <f t="shared" si="23"/>
        <v>702.53555467320848</v>
      </c>
      <c r="L268" s="5">
        <f t="shared" si="24"/>
        <v>88363.310369583487</v>
      </c>
    </row>
    <row r="269" spans="7:12" x14ac:dyDescent="0.25">
      <c r="G269" s="7">
        <v>260</v>
      </c>
      <c r="H269" s="6">
        <f t="shared" si="20"/>
        <v>0.05</v>
      </c>
      <c r="I269" s="5">
        <f t="shared" si="21"/>
        <v>1073.6432460242781</v>
      </c>
      <c r="J269" s="5">
        <f t="shared" si="22"/>
        <v>368.18045987326451</v>
      </c>
      <c r="K269" s="5">
        <f t="shared" si="23"/>
        <v>705.46278615101369</v>
      </c>
      <c r="L269" s="5">
        <f t="shared" si="24"/>
        <v>87657.847583432478</v>
      </c>
    </row>
    <row r="270" spans="7:12" x14ac:dyDescent="0.25">
      <c r="G270" s="7">
        <v>261</v>
      </c>
      <c r="H270" s="6">
        <f t="shared" si="20"/>
        <v>0.05</v>
      </c>
      <c r="I270" s="5">
        <f t="shared" si="21"/>
        <v>1073.6432460242781</v>
      </c>
      <c r="J270" s="5">
        <f t="shared" si="22"/>
        <v>365.24103159763536</v>
      </c>
      <c r="K270" s="5">
        <f t="shared" si="23"/>
        <v>708.40221442664279</v>
      </c>
      <c r="L270" s="5">
        <f t="shared" si="24"/>
        <v>86949.445369005829</v>
      </c>
    </row>
    <row r="271" spans="7:12" x14ac:dyDescent="0.25">
      <c r="G271" s="7">
        <v>262</v>
      </c>
      <c r="H271" s="6">
        <f t="shared" si="20"/>
        <v>0.05</v>
      </c>
      <c r="I271" s="5">
        <f t="shared" si="21"/>
        <v>1073.6432460242781</v>
      </c>
      <c r="J271" s="5">
        <f t="shared" si="22"/>
        <v>362.28935570419094</v>
      </c>
      <c r="K271" s="5">
        <f t="shared" si="23"/>
        <v>711.3538903200872</v>
      </c>
      <c r="L271" s="5">
        <f t="shared" si="24"/>
        <v>86238.091478685747</v>
      </c>
    </row>
    <row r="272" spans="7:12" x14ac:dyDescent="0.25">
      <c r="G272" s="7">
        <v>263</v>
      </c>
      <c r="H272" s="6">
        <f t="shared" si="20"/>
        <v>0.05</v>
      </c>
      <c r="I272" s="5">
        <f t="shared" si="21"/>
        <v>1073.6432460242781</v>
      </c>
      <c r="J272" s="5">
        <f t="shared" si="22"/>
        <v>359.32538116119059</v>
      </c>
      <c r="K272" s="5">
        <f t="shared" si="23"/>
        <v>714.31786486308761</v>
      </c>
      <c r="L272" s="5">
        <f t="shared" si="24"/>
        <v>85523.773613822661</v>
      </c>
    </row>
    <row r="273" spans="7:12" x14ac:dyDescent="0.25">
      <c r="G273" s="7">
        <v>264</v>
      </c>
      <c r="H273" s="6">
        <f t="shared" si="20"/>
        <v>0.05</v>
      </c>
      <c r="I273" s="5">
        <f t="shared" si="21"/>
        <v>1073.6432460242781</v>
      </c>
      <c r="J273" s="5">
        <f t="shared" si="22"/>
        <v>356.34905672426112</v>
      </c>
      <c r="K273" s="5">
        <f t="shared" si="23"/>
        <v>717.29418930001702</v>
      </c>
      <c r="L273" s="5">
        <f t="shared" si="24"/>
        <v>84806.479424522637</v>
      </c>
    </row>
    <row r="274" spans="7:12" x14ac:dyDescent="0.25">
      <c r="G274" s="7">
        <v>265</v>
      </c>
      <c r="H274" s="6">
        <f t="shared" si="20"/>
        <v>0.05</v>
      </c>
      <c r="I274" s="5">
        <f t="shared" si="21"/>
        <v>1073.6432460242781</v>
      </c>
      <c r="J274" s="5">
        <f t="shared" si="22"/>
        <v>353.360330935511</v>
      </c>
      <c r="K274" s="5">
        <f t="shared" si="23"/>
        <v>720.28291508876714</v>
      </c>
      <c r="L274" s="5">
        <f t="shared" si="24"/>
        <v>84086.196509433867</v>
      </c>
    </row>
    <row r="275" spans="7:12" x14ac:dyDescent="0.25">
      <c r="G275" s="7">
        <v>266</v>
      </c>
      <c r="H275" s="6">
        <f t="shared" si="20"/>
        <v>0.05</v>
      </c>
      <c r="I275" s="5">
        <f t="shared" si="21"/>
        <v>1073.6432460242781</v>
      </c>
      <c r="J275" s="5">
        <f t="shared" si="22"/>
        <v>350.35915212264109</v>
      </c>
      <c r="K275" s="5">
        <f t="shared" si="23"/>
        <v>723.28409390163711</v>
      </c>
      <c r="L275" s="5">
        <f t="shared" si="24"/>
        <v>83362.912415532235</v>
      </c>
    </row>
    <row r="276" spans="7:12" x14ac:dyDescent="0.25">
      <c r="G276" s="7">
        <v>267</v>
      </c>
      <c r="H276" s="6">
        <f t="shared" si="20"/>
        <v>0.05</v>
      </c>
      <c r="I276" s="5">
        <f t="shared" si="21"/>
        <v>1073.6432460242781</v>
      </c>
      <c r="J276" s="5">
        <f t="shared" si="22"/>
        <v>347.34546839805103</v>
      </c>
      <c r="K276" s="5">
        <f t="shared" si="23"/>
        <v>726.29777762622712</v>
      </c>
      <c r="L276" s="5">
        <f t="shared" si="24"/>
        <v>82636.614637906008</v>
      </c>
    </row>
    <row r="277" spans="7:12" x14ac:dyDescent="0.25">
      <c r="G277" s="7">
        <v>268</v>
      </c>
      <c r="H277" s="6">
        <f t="shared" si="20"/>
        <v>0.05</v>
      </c>
      <c r="I277" s="5">
        <f t="shared" si="21"/>
        <v>1073.6432460242781</v>
      </c>
      <c r="J277" s="5">
        <f t="shared" si="22"/>
        <v>344.31922765794167</v>
      </c>
      <c r="K277" s="5">
        <f t="shared" si="23"/>
        <v>729.32401836633653</v>
      </c>
      <c r="L277" s="5">
        <f t="shared" si="24"/>
        <v>81907.290619539679</v>
      </c>
    </row>
    <row r="278" spans="7:12" x14ac:dyDescent="0.25">
      <c r="G278" s="7">
        <v>269</v>
      </c>
      <c r="H278" s="6">
        <f t="shared" si="20"/>
        <v>0.05</v>
      </c>
      <c r="I278" s="5">
        <f t="shared" si="21"/>
        <v>1073.6432460242781</v>
      </c>
      <c r="J278" s="5">
        <f t="shared" si="22"/>
        <v>341.28037758141534</v>
      </c>
      <c r="K278" s="5">
        <f t="shared" si="23"/>
        <v>732.3628684428628</v>
      </c>
      <c r="L278" s="5">
        <f t="shared" si="24"/>
        <v>81174.92775109681</v>
      </c>
    </row>
    <row r="279" spans="7:12" x14ac:dyDescent="0.25">
      <c r="G279" s="7">
        <v>270</v>
      </c>
      <c r="H279" s="6">
        <f t="shared" si="20"/>
        <v>0.05</v>
      </c>
      <c r="I279" s="5">
        <f t="shared" si="21"/>
        <v>1073.6432460242781</v>
      </c>
      <c r="J279" s="5">
        <f t="shared" si="22"/>
        <v>338.22886562957007</v>
      </c>
      <c r="K279" s="5">
        <f t="shared" si="23"/>
        <v>735.41438039470813</v>
      </c>
      <c r="L279" s="5">
        <f t="shared" si="24"/>
        <v>80439.513370702101</v>
      </c>
    </row>
    <row r="280" spans="7:12" x14ac:dyDescent="0.25">
      <c r="G280" s="7">
        <v>271</v>
      </c>
      <c r="H280" s="6">
        <f t="shared" si="20"/>
        <v>0.05</v>
      </c>
      <c r="I280" s="5">
        <f t="shared" si="21"/>
        <v>1073.6432460242781</v>
      </c>
      <c r="J280" s="5">
        <f t="shared" si="22"/>
        <v>335.16463904459209</v>
      </c>
      <c r="K280" s="5">
        <f t="shared" si="23"/>
        <v>738.47860697968599</v>
      </c>
      <c r="L280" s="5">
        <f t="shared" si="24"/>
        <v>79701.034763722419</v>
      </c>
    </row>
    <row r="281" spans="7:12" x14ac:dyDescent="0.25">
      <c r="G281" s="7">
        <v>272</v>
      </c>
      <c r="H281" s="6">
        <f t="shared" si="20"/>
        <v>0.05</v>
      </c>
      <c r="I281" s="5">
        <f t="shared" si="21"/>
        <v>1073.6432460242781</v>
      </c>
      <c r="J281" s="5">
        <f t="shared" si="22"/>
        <v>332.08764484884341</v>
      </c>
      <c r="K281" s="5">
        <f t="shared" si="23"/>
        <v>741.55560117543473</v>
      </c>
      <c r="L281" s="5">
        <f t="shared" si="24"/>
        <v>78959.479162546981</v>
      </c>
    </row>
    <row r="282" spans="7:12" x14ac:dyDescent="0.25">
      <c r="G282" s="7">
        <v>273</v>
      </c>
      <c r="H282" s="6">
        <f t="shared" si="20"/>
        <v>0.05</v>
      </c>
      <c r="I282" s="5">
        <f t="shared" si="21"/>
        <v>1073.6432460242781</v>
      </c>
      <c r="J282" s="5">
        <f t="shared" si="22"/>
        <v>328.99782984394579</v>
      </c>
      <c r="K282" s="5">
        <f t="shared" si="23"/>
        <v>744.6454161803324</v>
      </c>
      <c r="L282" s="5">
        <f t="shared" si="24"/>
        <v>78214.833746366654</v>
      </c>
    </row>
    <row r="283" spans="7:12" x14ac:dyDescent="0.25">
      <c r="G283" s="7">
        <v>274</v>
      </c>
      <c r="H283" s="6">
        <f t="shared" si="20"/>
        <v>0.05</v>
      </c>
      <c r="I283" s="5">
        <f t="shared" si="21"/>
        <v>1073.6432460242781</v>
      </c>
      <c r="J283" s="5">
        <f t="shared" si="22"/>
        <v>325.89514060986107</v>
      </c>
      <c r="K283" s="5">
        <f t="shared" si="23"/>
        <v>747.74810541441707</v>
      </c>
      <c r="L283" s="5">
        <f t="shared" si="24"/>
        <v>77467.085640952238</v>
      </c>
    </row>
    <row r="284" spans="7:12" x14ac:dyDescent="0.25">
      <c r="G284" s="7">
        <v>275</v>
      </c>
      <c r="H284" s="6">
        <f t="shared" si="20"/>
        <v>0.05</v>
      </c>
      <c r="I284" s="5">
        <f t="shared" si="21"/>
        <v>1073.6432460242781</v>
      </c>
      <c r="J284" s="5">
        <f t="shared" si="22"/>
        <v>322.77952350396771</v>
      </c>
      <c r="K284" s="5">
        <f t="shared" si="23"/>
        <v>750.86372252031038</v>
      </c>
      <c r="L284" s="5">
        <f t="shared" si="24"/>
        <v>76716.221918431926</v>
      </c>
    </row>
    <row r="285" spans="7:12" x14ac:dyDescent="0.25">
      <c r="G285" s="7">
        <v>276</v>
      </c>
      <c r="H285" s="6">
        <f t="shared" si="20"/>
        <v>0.05</v>
      </c>
      <c r="I285" s="5">
        <f t="shared" si="21"/>
        <v>1073.6432460242781</v>
      </c>
      <c r="J285" s="5">
        <f t="shared" si="22"/>
        <v>319.65092466013306</v>
      </c>
      <c r="K285" s="5">
        <f t="shared" si="23"/>
        <v>753.99232136414503</v>
      </c>
      <c r="L285" s="5">
        <f t="shared" si="24"/>
        <v>75962.229597067781</v>
      </c>
    </row>
    <row r="286" spans="7:12" x14ac:dyDescent="0.25">
      <c r="G286" s="7">
        <v>277</v>
      </c>
      <c r="H286" s="6">
        <f t="shared" si="20"/>
        <v>0.05</v>
      </c>
      <c r="I286" s="5">
        <f t="shared" si="21"/>
        <v>1073.6432460242781</v>
      </c>
      <c r="J286" s="5">
        <f t="shared" si="22"/>
        <v>316.50928998778244</v>
      </c>
      <c r="K286" s="5">
        <f t="shared" si="23"/>
        <v>757.13395603649565</v>
      </c>
      <c r="L286" s="5">
        <f t="shared" si="24"/>
        <v>75205.095641031279</v>
      </c>
    </row>
    <row r="287" spans="7:12" x14ac:dyDescent="0.25">
      <c r="G287" s="7">
        <v>278</v>
      </c>
      <c r="H287" s="6">
        <f t="shared" si="20"/>
        <v>0.05</v>
      </c>
      <c r="I287" s="5">
        <f t="shared" si="21"/>
        <v>1073.6432460242781</v>
      </c>
      <c r="J287" s="5">
        <f t="shared" si="22"/>
        <v>313.35456517096367</v>
      </c>
      <c r="K287" s="5">
        <f t="shared" si="23"/>
        <v>760.28868085331442</v>
      </c>
      <c r="L287" s="5">
        <f t="shared" si="24"/>
        <v>74444.806960177972</v>
      </c>
    </row>
    <row r="288" spans="7:12" x14ac:dyDescent="0.25">
      <c r="G288" s="7">
        <v>279</v>
      </c>
      <c r="H288" s="6">
        <f t="shared" si="20"/>
        <v>0.05</v>
      </c>
      <c r="I288" s="5">
        <f t="shared" si="21"/>
        <v>1073.6432460242781</v>
      </c>
      <c r="J288" s="5">
        <f t="shared" si="22"/>
        <v>310.18669566740823</v>
      </c>
      <c r="K288" s="5">
        <f t="shared" si="23"/>
        <v>763.45655035686991</v>
      </c>
      <c r="L288" s="5">
        <f t="shared" si="24"/>
        <v>73681.350409821098</v>
      </c>
    </row>
    <row r="289" spans="7:12" x14ac:dyDescent="0.25">
      <c r="G289" s="7">
        <v>280</v>
      </c>
      <c r="H289" s="6">
        <f t="shared" si="20"/>
        <v>0.05</v>
      </c>
      <c r="I289" s="5">
        <f t="shared" si="21"/>
        <v>1073.6432460242781</v>
      </c>
      <c r="J289" s="5">
        <f t="shared" si="22"/>
        <v>307.00562670758791</v>
      </c>
      <c r="K289" s="5">
        <f t="shared" si="23"/>
        <v>766.63761931669023</v>
      </c>
      <c r="L289" s="5">
        <f t="shared" si="24"/>
        <v>72914.712790504404</v>
      </c>
    </row>
    <row r="290" spans="7:12" x14ac:dyDescent="0.25">
      <c r="G290" s="7">
        <v>281</v>
      </c>
      <c r="H290" s="6">
        <f t="shared" si="20"/>
        <v>0.05</v>
      </c>
      <c r="I290" s="5">
        <f t="shared" si="21"/>
        <v>1073.6432460242781</v>
      </c>
      <c r="J290" s="5">
        <f t="shared" si="22"/>
        <v>303.81130329376839</v>
      </c>
      <c r="K290" s="5">
        <f t="shared" si="23"/>
        <v>769.83194273050981</v>
      </c>
      <c r="L290" s="5">
        <f t="shared" si="24"/>
        <v>72144.880847773893</v>
      </c>
    </row>
    <row r="291" spans="7:12" x14ac:dyDescent="0.25">
      <c r="G291" s="7">
        <v>282</v>
      </c>
      <c r="H291" s="6">
        <f t="shared" si="20"/>
        <v>0.05</v>
      </c>
      <c r="I291" s="5">
        <f t="shared" si="21"/>
        <v>1073.6432460242781</v>
      </c>
      <c r="J291" s="5">
        <f t="shared" si="22"/>
        <v>300.60367019905789</v>
      </c>
      <c r="K291" s="5">
        <f t="shared" si="23"/>
        <v>773.03957582522025</v>
      </c>
      <c r="L291" s="5">
        <f t="shared" si="24"/>
        <v>71371.841271948666</v>
      </c>
    </row>
    <row r="292" spans="7:12" x14ac:dyDescent="0.25">
      <c r="G292" s="7">
        <v>283</v>
      </c>
      <c r="H292" s="6">
        <f t="shared" si="20"/>
        <v>0.05</v>
      </c>
      <c r="I292" s="5">
        <f t="shared" si="21"/>
        <v>1073.6432460242781</v>
      </c>
      <c r="J292" s="5">
        <f t="shared" si="22"/>
        <v>297.38267196645279</v>
      </c>
      <c r="K292" s="5">
        <f t="shared" si="23"/>
        <v>776.26057405782535</v>
      </c>
      <c r="L292" s="5">
        <f t="shared" si="24"/>
        <v>70595.580697890837</v>
      </c>
    </row>
    <row r="293" spans="7:12" x14ac:dyDescent="0.25">
      <c r="G293" s="7">
        <v>284</v>
      </c>
      <c r="H293" s="6">
        <f t="shared" si="20"/>
        <v>0.05</v>
      </c>
      <c r="I293" s="5">
        <f t="shared" si="21"/>
        <v>1073.6432460242781</v>
      </c>
      <c r="J293" s="5">
        <f t="shared" si="22"/>
        <v>294.14825290787849</v>
      </c>
      <c r="K293" s="5">
        <f t="shared" si="23"/>
        <v>779.49499311639966</v>
      </c>
      <c r="L293" s="5">
        <f t="shared" si="24"/>
        <v>69816.085704774436</v>
      </c>
    </row>
    <row r="294" spans="7:12" x14ac:dyDescent="0.25">
      <c r="G294" s="7">
        <v>285</v>
      </c>
      <c r="H294" s="6">
        <f t="shared" si="20"/>
        <v>0.05</v>
      </c>
      <c r="I294" s="5">
        <f t="shared" si="21"/>
        <v>1073.6432460242781</v>
      </c>
      <c r="J294" s="5">
        <f t="shared" si="22"/>
        <v>290.90035710322684</v>
      </c>
      <c r="K294" s="5">
        <f t="shared" si="23"/>
        <v>782.7428889210513</v>
      </c>
      <c r="L294" s="5">
        <f t="shared" si="24"/>
        <v>69033.342815853379</v>
      </c>
    </row>
    <row r="295" spans="7:12" x14ac:dyDescent="0.25">
      <c r="G295" s="7">
        <v>286</v>
      </c>
      <c r="H295" s="6">
        <f t="shared" si="20"/>
        <v>0.05</v>
      </c>
      <c r="I295" s="5">
        <f t="shared" si="21"/>
        <v>1073.6432460242781</v>
      </c>
      <c r="J295" s="5">
        <f t="shared" si="22"/>
        <v>287.6389283993891</v>
      </c>
      <c r="K295" s="5">
        <f t="shared" si="23"/>
        <v>786.00431762488904</v>
      </c>
      <c r="L295" s="5">
        <f t="shared" si="24"/>
        <v>68247.338498228492</v>
      </c>
    </row>
    <row r="296" spans="7:12" x14ac:dyDescent="0.25">
      <c r="G296" s="7">
        <v>287</v>
      </c>
      <c r="H296" s="6">
        <f t="shared" si="20"/>
        <v>0.05</v>
      </c>
      <c r="I296" s="5">
        <f t="shared" si="21"/>
        <v>1073.6432460242781</v>
      </c>
      <c r="J296" s="5">
        <f t="shared" si="22"/>
        <v>284.36391040928538</v>
      </c>
      <c r="K296" s="5">
        <f t="shared" si="23"/>
        <v>789.27933561499276</v>
      </c>
      <c r="L296" s="5">
        <f t="shared" si="24"/>
        <v>67458.059162613499</v>
      </c>
    </row>
    <row r="297" spans="7:12" x14ac:dyDescent="0.25">
      <c r="G297" s="7">
        <v>288</v>
      </c>
      <c r="H297" s="6">
        <f t="shared" si="20"/>
        <v>0.05</v>
      </c>
      <c r="I297" s="5">
        <f t="shared" si="21"/>
        <v>1073.6432460242781</v>
      </c>
      <c r="J297" s="5">
        <f t="shared" si="22"/>
        <v>281.0752465108896</v>
      </c>
      <c r="K297" s="5">
        <f t="shared" si="23"/>
        <v>792.56799951338849</v>
      </c>
      <c r="L297" s="5">
        <f t="shared" si="24"/>
        <v>66665.491163100116</v>
      </c>
    </row>
    <row r="298" spans="7:12" x14ac:dyDescent="0.25">
      <c r="G298" s="7">
        <v>289</v>
      </c>
      <c r="H298" s="6">
        <f t="shared" si="20"/>
        <v>0.05</v>
      </c>
      <c r="I298" s="5">
        <f t="shared" si="21"/>
        <v>1073.6432460242781</v>
      </c>
      <c r="J298" s="5">
        <f t="shared" si="22"/>
        <v>277.77287984625053</v>
      </c>
      <c r="K298" s="5">
        <f t="shared" si="23"/>
        <v>795.87036617802755</v>
      </c>
      <c r="L298" s="5">
        <f t="shared" si="24"/>
        <v>65869.620796922085</v>
      </c>
    </row>
    <row r="299" spans="7:12" x14ac:dyDescent="0.25">
      <c r="G299" s="7">
        <v>290</v>
      </c>
      <c r="H299" s="6">
        <f t="shared" si="20"/>
        <v>0.05</v>
      </c>
      <c r="I299" s="5">
        <f t="shared" si="21"/>
        <v>1073.6432460242781</v>
      </c>
      <c r="J299" s="5">
        <f t="shared" si="22"/>
        <v>274.45675332050871</v>
      </c>
      <c r="K299" s="5">
        <f t="shared" si="23"/>
        <v>799.18649270376943</v>
      </c>
      <c r="L299" s="5">
        <f t="shared" si="24"/>
        <v>65070.434304218317</v>
      </c>
    </row>
    <row r="300" spans="7:12" x14ac:dyDescent="0.25">
      <c r="G300" s="7">
        <v>291</v>
      </c>
      <c r="H300" s="6">
        <f t="shared" si="20"/>
        <v>0.05</v>
      </c>
      <c r="I300" s="5">
        <f t="shared" si="21"/>
        <v>1073.6432460242781</v>
      </c>
      <c r="J300" s="5">
        <f t="shared" si="22"/>
        <v>271.12680960090967</v>
      </c>
      <c r="K300" s="5">
        <f t="shared" si="23"/>
        <v>802.51643642336853</v>
      </c>
      <c r="L300" s="5">
        <f t="shared" si="24"/>
        <v>64267.917867794946</v>
      </c>
    </row>
    <row r="301" spans="7:12" x14ac:dyDescent="0.25">
      <c r="G301" s="7">
        <v>292</v>
      </c>
      <c r="H301" s="6">
        <f t="shared" si="20"/>
        <v>0.05</v>
      </c>
      <c r="I301" s="5">
        <f t="shared" si="21"/>
        <v>1073.6432460242781</v>
      </c>
      <c r="J301" s="5">
        <f t="shared" si="22"/>
        <v>267.78299111581231</v>
      </c>
      <c r="K301" s="5">
        <f t="shared" si="23"/>
        <v>805.86025490846578</v>
      </c>
      <c r="L301" s="5">
        <f t="shared" si="24"/>
        <v>63462.057612886478</v>
      </c>
    </row>
    <row r="302" spans="7:12" x14ac:dyDescent="0.25">
      <c r="G302" s="7">
        <v>293</v>
      </c>
      <c r="H302" s="6">
        <f t="shared" si="20"/>
        <v>0.05</v>
      </c>
      <c r="I302" s="5">
        <f t="shared" si="21"/>
        <v>1073.6432460242781</v>
      </c>
      <c r="J302" s="5">
        <f t="shared" si="22"/>
        <v>264.4252400536937</v>
      </c>
      <c r="K302" s="5">
        <f t="shared" si="23"/>
        <v>809.2180059705845</v>
      </c>
      <c r="L302" s="5">
        <f t="shared" si="24"/>
        <v>62652.839606915892</v>
      </c>
    </row>
    <row r="303" spans="7:12" x14ac:dyDescent="0.25">
      <c r="G303" s="7">
        <v>294</v>
      </c>
      <c r="H303" s="6">
        <f t="shared" si="20"/>
        <v>0.05</v>
      </c>
      <c r="I303" s="5">
        <f t="shared" si="21"/>
        <v>1073.6432460242781</v>
      </c>
      <c r="J303" s="5">
        <f t="shared" si="22"/>
        <v>261.05349836214958</v>
      </c>
      <c r="K303" s="5">
        <f t="shared" si="23"/>
        <v>812.5897476621285</v>
      </c>
      <c r="L303" s="5">
        <f t="shared" si="24"/>
        <v>61840.249859253759</v>
      </c>
    </row>
    <row r="304" spans="7:12" x14ac:dyDescent="0.25">
      <c r="G304" s="7">
        <v>295</v>
      </c>
      <c r="H304" s="6">
        <f t="shared" si="20"/>
        <v>0.05</v>
      </c>
      <c r="I304" s="5">
        <f t="shared" si="21"/>
        <v>1073.6432460242781</v>
      </c>
      <c r="J304" s="5">
        <f t="shared" si="22"/>
        <v>257.6677077468907</v>
      </c>
      <c r="K304" s="5">
        <f t="shared" si="23"/>
        <v>815.97553827738739</v>
      </c>
      <c r="L304" s="5">
        <f t="shared" si="24"/>
        <v>61024.274320976372</v>
      </c>
    </row>
    <row r="305" spans="7:12" x14ac:dyDescent="0.25">
      <c r="G305" s="7">
        <v>296</v>
      </c>
      <c r="H305" s="6">
        <f t="shared" si="20"/>
        <v>0.05</v>
      </c>
      <c r="I305" s="5">
        <f t="shared" si="21"/>
        <v>1073.6432460242781</v>
      </c>
      <c r="J305" s="5">
        <f t="shared" si="22"/>
        <v>254.26780967073489</v>
      </c>
      <c r="K305" s="5">
        <f t="shared" si="23"/>
        <v>819.37543635354325</v>
      </c>
      <c r="L305" s="5">
        <f t="shared" si="24"/>
        <v>60204.898884622831</v>
      </c>
    </row>
    <row r="306" spans="7:12" x14ac:dyDescent="0.25">
      <c r="G306" s="7">
        <v>297</v>
      </c>
      <c r="H306" s="6">
        <f t="shared" si="20"/>
        <v>0.05</v>
      </c>
      <c r="I306" s="5">
        <f t="shared" si="21"/>
        <v>1073.6432460242781</v>
      </c>
      <c r="J306" s="5">
        <f t="shared" si="22"/>
        <v>250.85374535259515</v>
      </c>
      <c r="K306" s="5">
        <f t="shared" si="23"/>
        <v>822.78950067168296</v>
      </c>
      <c r="L306" s="5">
        <f t="shared" si="24"/>
        <v>59382.109383951145</v>
      </c>
    </row>
    <row r="307" spans="7:12" x14ac:dyDescent="0.25">
      <c r="G307" s="7">
        <v>298</v>
      </c>
      <c r="H307" s="6">
        <f t="shared" si="20"/>
        <v>0.05</v>
      </c>
      <c r="I307" s="5">
        <f t="shared" si="21"/>
        <v>1073.6432460242781</v>
      </c>
      <c r="J307" s="5">
        <f t="shared" si="22"/>
        <v>247.4254557664631</v>
      </c>
      <c r="K307" s="5">
        <f t="shared" si="23"/>
        <v>826.21779025781507</v>
      </c>
      <c r="L307" s="5">
        <f t="shared" si="24"/>
        <v>58555.891593693334</v>
      </c>
    </row>
    <row r="308" spans="7:12" x14ac:dyDescent="0.25">
      <c r="G308" s="7">
        <v>299</v>
      </c>
      <c r="H308" s="6">
        <f t="shared" si="20"/>
        <v>0.05</v>
      </c>
      <c r="I308" s="5">
        <f t="shared" si="21"/>
        <v>1073.6432460242781</v>
      </c>
      <c r="J308" s="5">
        <f t="shared" si="22"/>
        <v>243.98288164038891</v>
      </c>
      <c r="K308" s="5">
        <f t="shared" si="23"/>
        <v>829.66036438388926</v>
      </c>
      <c r="L308" s="5">
        <f t="shared" si="24"/>
        <v>57726.231229309444</v>
      </c>
    </row>
    <row r="309" spans="7:12" x14ac:dyDescent="0.25">
      <c r="G309" s="7">
        <v>300</v>
      </c>
      <c r="H309" s="6">
        <f t="shared" si="20"/>
        <v>0.05</v>
      </c>
      <c r="I309" s="5">
        <f t="shared" si="21"/>
        <v>1073.6432460242781</v>
      </c>
      <c r="J309" s="5">
        <f t="shared" si="22"/>
        <v>240.52596345545604</v>
      </c>
      <c r="K309" s="5">
        <f t="shared" si="23"/>
        <v>833.11728256882213</v>
      </c>
      <c r="L309" s="5">
        <f t="shared" si="24"/>
        <v>56893.113946740625</v>
      </c>
    </row>
    <row r="310" spans="7:12" x14ac:dyDescent="0.25">
      <c r="G310" s="7">
        <v>301</v>
      </c>
      <c r="H310" s="6">
        <f t="shared" si="20"/>
        <v>0.05</v>
      </c>
      <c r="I310" s="5">
        <f t="shared" si="21"/>
        <v>1073.6432460242781</v>
      </c>
      <c r="J310" s="5">
        <f t="shared" si="22"/>
        <v>237.05464144475263</v>
      </c>
      <c r="K310" s="5">
        <f t="shared" si="23"/>
        <v>836.58860457952551</v>
      </c>
      <c r="L310" s="5">
        <f t="shared" si="24"/>
        <v>56056.525342161098</v>
      </c>
    </row>
    <row r="311" spans="7:12" x14ac:dyDescent="0.25">
      <c r="G311" s="7">
        <v>302</v>
      </c>
      <c r="H311" s="6">
        <f t="shared" si="20"/>
        <v>0.05</v>
      </c>
      <c r="I311" s="5">
        <f t="shared" si="21"/>
        <v>1073.6432460242781</v>
      </c>
      <c r="J311" s="5">
        <f t="shared" si="22"/>
        <v>233.56885559233794</v>
      </c>
      <c r="K311" s="5">
        <f t="shared" si="23"/>
        <v>840.07439043194017</v>
      </c>
      <c r="L311" s="5">
        <f t="shared" si="24"/>
        <v>55216.450951729159</v>
      </c>
    </row>
    <row r="312" spans="7:12" x14ac:dyDescent="0.25">
      <c r="G312" s="7">
        <v>303</v>
      </c>
      <c r="H312" s="6">
        <f t="shared" si="20"/>
        <v>0.05</v>
      </c>
      <c r="I312" s="5">
        <f t="shared" si="21"/>
        <v>1073.6432460242781</v>
      </c>
      <c r="J312" s="5">
        <f t="shared" si="22"/>
        <v>230.06854563220486</v>
      </c>
      <c r="K312" s="5">
        <f t="shared" si="23"/>
        <v>843.57470039207328</v>
      </c>
      <c r="L312" s="5">
        <f t="shared" si="24"/>
        <v>54372.876251337089</v>
      </c>
    </row>
    <row r="313" spans="7:12" x14ac:dyDescent="0.25">
      <c r="G313" s="7">
        <v>304</v>
      </c>
      <c r="H313" s="6">
        <f t="shared" si="20"/>
        <v>0.05</v>
      </c>
      <c r="I313" s="5">
        <f t="shared" si="21"/>
        <v>1073.6432460242781</v>
      </c>
      <c r="J313" s="5">
        <f t="shared" si="22"/>
        <v>226.55365104723788</v>
      </c>
      <c r="K313" s="5">
        <f t="shared" si="23"/>
        <v>847.08959497704029</v>
      </c>
      <c r="L313" s="5">
        <f t="shared" si="24"/>
        <v>53525.786656360047</v>
      </c>
    </row>
    <row r="314" spans="7:12" x14ac:dyDescent="0.25">
      <c r="G314" s="7">
        <v>305</v>
      </c>
      <c r="H314" s="6">
        <f t="shared" si="20"/>
        <v>0.05</v>
      </c>
      <c r="I314" s="5">
        <f t="shared" si="21"/>
        <v>1073.6432460242781</v>
      </c>
      <c r="J314" s="5">
        <f t="shared" si="22"/>
        <v>223.02411106816689</v>
      </c>
      <c r="K314" s="5">
        <f t="shared" si="23"/>
        <v>850.61913495611122</v>
      </c>
      <c r="L314" s="5">
        <f t="shared" si="24"/>
        <v>52675.167521403935</v>
      </c>
    </row>
    <row r="315" spans="7:12" x14ac:dyDescent="0.25">
      <c r="G315" s="7">
        <v>306</v>
      </c>
      <c r="H315" s="6">
        <f t="shared" si="20"/>
        <v>0.05</v>
      </c>
      <c r="I315" s="5">
        <f t="shared" si="21"/>
        <v>1073.6432460242781</v>
      </c>
      <c r="J315" s="5">
        <f t="shared" si="22"/>
        <v>219.47986467251641</v>
      </c>
      <c r="K315" s="5">
        <f t="shared" si="23"/>
        <v>854.1633813517617</v>
      </c>
      <c r="L315" s="5">
        <f t="shared" si="24"/>
        <v>51821.004140052173</v>
      </c>
    </row>
    <row r="316" spans="7:12" x14ac:dyDescent="0.25">
      <c r="G316" s="7">
        <v>307</v>
      </c>
      <c r="H316" s="6">
        <f t="shared" si="20"/>
        <v>0.05</v>
      </c>
      <c r="I316" s="5">
        <f t="shared" si="21"/>
        <v>1073.6432460242781</v>
      </c>
      <c r="J316" s="5">
        <f t="shared" si="22"/>
        <v>215.92085058355073</v>
      </c>
      <c r="K316" s="5">
        <f t="shared" si="23"/>
        <v>857.72239544072738</v>
      </c>
      <c r="L316" s="5">
        <f t="shared" si="24"/>
        <v>50963.281744611442</v>
      </c>
    </row>
    <row r="317" spans="7:12" x14ac:dyDescent="0.25">
      <c r="G317" s="7">
        <v>308</v>
      </c>
      <c r="H317" s="6">
        <f t="shared" si="20"/>
        <v>0.05</v>
      </c>
      <c r="I317" s="5">
        <f t="shared" si="21"/>
        <v>1073.6432460242781</v>
      </c>
      <c r="J317" s="5">
        <f t="shared" si="22"/>
        <v>212.34700726921437</v>
      </c>
      <c r="K317" s="5">
        <f t="shared" si="23"/>
        <v>861.29623875506377</v>
      </c>
      <c r="L317" s="5">
        <f t="shared" si="24"/>
        <v>50101.985505856377</v>
      </c>
    </row>
    <row r="318" spans="7:12" x14ac:dyDescent="0.25">
      <c r="G318" s="7">
        <v>309</v>
      </c>
      <c r="H318" s="6">
        <f t="shared" si="20"/>
        <v>0.05</v>
      </c>
      <c r="I318" s="5">
        <f t="shared" si="21"/>
        <v>1073.6432460242781</v>
      </c>
      <c r="J318" s="5">
        <f t="shared" si="22"/>
        <v>208.75827294106827</v>
      </c>
      <c r="K318" s="5">
        <f t="shared" si="23"/>
        <v>864.88497308320984</v>
      </c>
      <c r="L318" s="5">
        <f t="shared" si="24"/>
        <v>49237.100532773169</v>
      </c>
    </row>
    <row r="319" spans="7:12" x14ac:dyDescent="0.25">
      <c r="G319" s="7">
        <v>310</v>
      </c>
      <c r="H319" s="6">
        <f t="shared" si="20"/>
        <v>0.05</v>
      </c>
      <c r="I319" s="5">
        <f t="shared" si="21"/>
        <v>1073.6432460242781</v>
      </c>
      <c r="J319" s="5">
        <f t="shared" si="22"/>
        <v>205.15458555322155</v>
      </c>
      <c r="K319" s="5">
        <f t="shared" si="23"/>
        <v>868.48866047105662</v>
      </c>
      <c r="L319" s="5">
        <f t="shared" si="24"/>
        <v>48368.611872302114</v>
      </c>
    </row>
    <row r="320" spans="7:12" x14ac:dyDescent="0.25">
      <c r="G320" s="7">
        <v>311</v>
      </c>
      <c r="H320" s="6">
        <f t="shared" si="20"/>
        <v>0.05</v>
      </c>
      <c r="I320" s="5">
        <f t="shared" si="21"/>
        <v>1073.6432460242781</v>
      </c>
      <c r="J320" s="5">
        <f t="shared" si="22"/>
        <v>201.53588280125882</v>
      </c>
      <c r="K320" s="5">
        <f t="shared" si="23"/>
        <v>872.10736322301932</v>
      </c>
      <c r="L320" s="5">
        <f t="shared" si="24"/>
        <v>47496.504509079095</v>
      </c>
    </row>
    <row r="321" spans="7:12" x14ac:dyDescent="0.25">
      <c r="G321" s="7">
        <v>312</v>
      </c>
      <c r="H321" s="6">
        <f t="shared" si="20"/>
        <v>0.05</v>
      </c>
      <c r="I321" s="5">
        <f t="shared" si="21"/>
        <v>1073.6432460242781</v>
      </c>
      <c r="J321" s="5">
        <f t="shared" si="22"/>
        <v>197.9021021211629</v>
      </c>
      <c r="K321" s="5">
        <f t="shared" si="23"/>
        <v>875.74114390311524</v>
      </c>
      <c r="L321" s="5">
        <f t="shared" si="24"/>
        <v>46620.763365175982</v>
      </c>
    </row>
    <row r="322" spans="7:12" x14ac:dyDescent="0.25">
      <c r="G322" s="7">
        <v>313</v>
      </c>
      <c r="H322" s="6">
        <f t="shared" si="20"/>
        <v>0.05</v>
      </c>
      <c r="I322" s="5">
        <f t="shared" si="21"/>
        <v>1073.6432460242781</v>
      </c>
      <c r="J322" s="5">
        <f t="shared" si="22"/>
        <v>194.25318068823324</v>
      </c>
      <c r="K322" s="5">
        <f t="shared" si="23"/>
        <v>879.39006533604493</v>
      </c>
      <c r="L322" s="5">
        <f t="shared" si="24"/>
        <v>45741.373299839935</v>
      </c>
    </row>
    <row r="323" spans="7:12" x14ac:dyDescent="0.25">
      <c r="G323" s="7">
        <v>314</v>
      </c>
      <c r="H323" s="6">
        <f t="shared" si="20"/>
        <v>0.05</v>
      </c>
      <c r="I323" s="5">
        <f t="shared" si="21"/>
        <v>1073.6432460242781</v>
      </c>
      <c r="J323" s="5">
        <f t="shared" si="22"/>
        <v>190.58905541599972</v>
      </c>
      <c r="K323" s="5">
        <f t="shared" si="23"/>
        <v>883.05419060827842</v>
      </c>
      <c r="L323" s="5">
        <f t="shared" si="24"/>
        <v>44858.319109231656</v>
      </c>
    </row>
    <row r="324" spans="7:12" x14ac:dyDescent="0.25">
      <c r="G324" s="7">
        <v>315</v>
      </c>
      <c r="H324" s="6">
        <f t="shared" si="20"/>
        <v>0.05</v>
      </c>
      <c r="I324" s="5">
        <f t="shared" si="21"/>
        <v>1073.6432460242781</v>
      </c>
      <c r="J324" s="5">
        <f t="shared" si="22"/>
        <v>186.90966295513192</v>
      </c>
      <c r="K324" s="5">
        <f t="shared" si="23"/>
        <v>886.73358306914622</v>
      </c>
      <c r="L324" s="5">
        <f t="shared" si="24"/>
        <v>43971.585526162511</v>
      </c>
    </row>
    <row r="325" spans="7:12" x14ac:dyDescent="0.25">
      <c r="G325" s="7">
        <v>316</v>
      </c>
      <c r="H325" s="6">
        <f t="shared" si="20"/>
        <v>0.05</v>
      </c>
      <c r="I325" s="5">
        <f t="shared" si="21"/>
        <v>1073.6432460242781</v>
      </c>
      <c r="J325" s="5">
        <f t="shared" si="22"/>
        <v>183.21493969234382</v>
      </c>
      <c r="K325" s="5">
        <f t="shared" si="23"/>
        <v>890.42830633193432</v>
      </c>
      <c r="L325" s="5">
        <f t="shared" si="24"/>
        <v>43081.15721983058</v>
      </c>
    </row>
    <row r="326" spans="7:12" x14ac:dyDescent="0.25">
      <c r="G326" s="7">
        <v>317</v>
      </c>
      <c r="H326" s="6">
        <f t="shared" si="20"/>
        <v>0.05</v>
      </c>
      <c r="I326" s="5">
        <f t="shared" si="21"/>
        <v>1073.6432460242781</v>
      </c>
      <c r="J326" s="5">
        <f t="shared" si="22"/>
        <v>179.50482174929411</v>
      </c>
      <c r="K326" s="5">
        <f t="shared" si="23"/>
        <v>894.138424274984</v>
      </c>
      <c r="L326" s="5">
        <f t="shared" si="24"/>
        <v>42187.018795555596</v>
      </c>
    </row>
    <row r="327" spans="7:12" x14ac:dyDescent="0.25">
      <c r="G327" s="7">
        <v>318</v>
      </c>
      <c r="H327" s="6">
        <f t="shared" si="20"/>
        <v>0.05</v>
      </c>
      <c r="I327" s="5">
        <f t="shared" si="21"/>
        <v>1073.6432460242781</v>
      </c>
      <c r="J327" s="5">
        <f t="shared" si="22"/>
        <v>175.77924498148164</v>
      </c>
      <c r="K327" s="5">
        <f t="shared" si="23"/>
        <v>897.86400104279653</v>
      </c>
      <c r="L327" s="5">
        <f t="shared" si="24"/>
        <v>41289.154794512797</v>
      </c>
    </row>
    <row r="328" spans="7:12" x14ac:dyDescent="0.25">
      <c r="G328" s="7">
        <v>319</v>
      </c>
      <c r="H328" s="6">
        <f t="shared" si="20"/>
        <v>0.05</v>
      </c>
      <c r="I328" s="5">
        <f t="shared" si="21"/>
        <v>1073.6432460242781</v>
      </c>
      <c r="J328" s="5">
        <f t="shared" si="22"/>
        <v>172.03814497713665</v>
      </c>
      <c r="K328" s="5">
        <f t="shared" si="23"/>
        <v>901.60510104714149</v>
      </c>
      <c r="L328" s="5">
        <f t="shared" si="24"/>
        <v>40387.549693465655</v>
      </c>
    </row>
    <row r="329" spans="7:12" x14ac:dyDescent="0.25">
      <c r="G329" s="7">
        <v>320</v>
      </c>
      <c r="H329" s="6">
        <f t="shared" si="20"/>
        <v>0.05</v>
      </c>
      <c r="I329" s="5">
        <f t="shared" si="21"/>
        <v>1073.6432460242781</v>
      </c>
      <c r="J329" s="5">
        <f t="shared" si="22"/>
        <v>168.28145705610692</v>
      </c>
      <c r="K329" s="5">
        <f t="shared" si="23"/>
        <v>905.36178896817125</v>
      </c>
      <c r="L329" s="5">
        <f t="shared" si="24"/>
        <v>39482.187904497485</v>
      </c>
    </row>
    <row r="330" spans="7:12" x14ac:dyDescent="0.25">
      <c r="G330" s="7">
        <v>321</v>
      </c>
      <c r="H330" s="6">
        <f t="shared" ref="H330:H369" si="25">$E$11</f>
        <v>0.05</v>
      </c>
      <c r="I330" s="5">
        <f t="shared" si="21"/>
        <v>1073.6432460242781</v>
      </c>
      <c r="J330" s="5">
        <f t="shared" si="22"/>
        <v>164.50911626873952</v>
      </c>
      <c r="K330" s="5">
        <f t="shared" si="23"/>
        <v>909.13412975553865</v>
      </c>
      <c r="L330" s="5">
        <f t="shared" si="24"/>
        <v>38573.053774741944</v>
      </c>
    </row>
    <row r="331" spans="7:12" x14ac:dyDescent="0.25">
      <c r="G331" s="7">
        <v>322</v>
      </c>
      <c r="H331" s="6">
        <f t="shared" si="25"/>
        <v>0.05</v>
      </c>
      <c r="I331" s="5">
        <f t="shared" ref="I331:I369" si="26">$E$14</f>
        <v>1073.6432460242781</v>
      </c>
      <c r="J331" s="5">
        <f t="shared" ref="J331:J369" si="27">H331*L330/12</f>
        <v>160.72105739475811</v>
      </c>
      <c r="K331" s="5">
        <f t="shared" ref="K331:K369" si="28">I331-J331</f>
        <v>912.92218862952006</v>
      </c>
      <c r="L331" s="5">
        <f t="shared" ref="L331:L369" si="29">L330-K331</f>
        <v>37660.131586112424</v>
      </c>
    </row>
    <row r="332" spans="7:12" x14ac:dyDescent="0.25">
      <c r="G332" s="7">
        <v>323</v>
      </c>
      <c r="H332" s="6">
        <f t="shared" si="25"/>
        <v>0.05</v>
      </c>
      <c r="I332" s="5">
        <f t="shared" si="26"/>
        <v>1073.6432460242781</v>
      </c>
      <c r="J332" s="5">
        <f t="shared" si="27"/>
        <v>156.9172149421351</v>
      </c>
      <c r="K332" s="5">
        <f t="shared" si="28"/>
        <v>916.72603108214298</v>
      </c>
      <c r="L332" s="5">
        <f t="shared" si="29"/>
        <v>36743.40555503028</v>
      </c>
    </row>
    <row r="333" spans="7:12" x14ac:dyDescent="0.25">
      <c r="G333" s="7">
        <v>324</v>
      </c>
      <c r="H333" s="6">
        <f t="shared" si="25"/>
        <v>0.05</v>
      </c>
      <c r="I333" s="5">
        <f t="shared" si="26"/>
        <v>1073.6432460242781</v>
      </c>
      <c r="J333" s="5">
        <f t="shared" si="27"/>
        <v>153.09752314595951</v>
      </c>
      <c r="K333" s="5">
        <f t="shared" si="28"/>
        <v>920.54572287831866</v>
      </c>
      <c r="L333" s="5">
        <f t="shared" si="29"/>
        <v>35822.85983215196</v>
      </c>
    </row>
    <row r="334" spans="7:12" x14ac:dyDescent="0.25">
      <c r="G334" s="7">
        <v>325</v>
      </c>
      <c r="H334" s="6">
        <f t="shared" si="25"/>
        <v>0.05</v>
      </c>
      <c r="I334" s="5">
        <f t="shared" si="26"/>
        <v>1073.6432460242781</v>
      </c>
      <c r="J334" s="5">
        <f t="shared" si="27"/>
        <v>149.26191596729984</v>
      </c>
      <c r="K334" s="5">
        <f t="shared" si="28"/>
        <v>924.3813300569783</v>
      </c>
      <c r="L334" s="5">
        <f t="shared" si="29"/>
        <v>34898.478502094978</v>
      </c>
    </row>
    <row r="335" spans="7:12" x14ac:dyDescent="0.25">
      <c r="G335" s="7">
        <v>326</v>
      </c>
      <c r="H335" s="6">
        <f t="shared" si="25"/>
        <v>0.05</v>
      </c>
      <c r="I335" s="5">
        <f t="shared" si="26"/>
        <v>1073.6432460242781</v>
      </c>
      <c r="J335" s="5">
        <f t="shared" si="27"/>
        <v>145.41032709206243</v>
      </c>
      <c r="K335" s="5">
        <f t="shared" si="28"/>
        <v>928.23291893221574</v>
      </c>
      <c r="L335" s="5">
        <f t="shared" si="29"/>
        <v>33970.245583162759</v>
      </c>
    </row>
    <row r="336" spans="7:12" x14ac:dyDescent="0.25">
      <c r="G336" s="7">
        <v>327</v>
      </c>
      <c r="H336" s="6">
        <f t="shared" si="25"/>
        <v>0.05</v>
      </c>
      <c r="I336" s="5">
        <f t="shared" si="26"/>
        <v>1073.6432460242781</v>
      </c>
      <c r="J336" s="5">
        <f t="shared" si="27"/>
        <v>141.54268992984484</v>
      </c>
      <c r="K336" s="5">
        <f t="shared" si="28"/>
        <v>932.10055609443327</v>
      </c>
      <c r="L336" s="5">
        <f t="shared" si="29"/>
        <v>33038.145027068327</v>
      </c>
    </row>
    <row r="337" spans="7:12" x14ac:dyDescent="0.25">
      <c r="G337" s="7">
        <v>328</v>
      </c>
      <c r="H337" s="6">
        <f t="shared" si="25"/>
        <v>0.05</v>
      </c>
      <c r="I337" s="5">
        <f t="shared" si="26"/>
        <v>1073.6432460242781</v>
      </c>
      <c r="J337" s="5">
        <f t="shared" si="27"/>
        <v>137.65893761278471</v>
      </c>
      <c r="K337" s="5">
        <f t="shared" si="28"/>
        <v>935.98430841149343</v>
      </c>
      <c r="L337" s="5">
        <f t="shared" si="29"/>
        <v>32102.160718656833</v>
      </c>
    </row>
    <row r="338" spans="7:12" x14ac:dyDescent="0.25">
      <c r="G338" s="7">
        <v>329</v>
      </c>
      <c r="H338" s="6">
        <f t="shared" si="25"/>
        <v>0.05</v>
      </c>
      <c r="I338" s="5">
        <f t="shared" si="26"/>
        <v>1073.6432460242781</v>
      </c>
      <c r="J338" s="5">
        <f t="shared" si="27"/>
        <v>133.75900299440346</v>
      </c>
      <c r="K338" s="5">
        <f t="shared" si="28"/>
        <v>939.88424302987471</v>
      </c>
      <c r="L338" s="5">
        <f t="shared" si="29"/>
        <v>31162.276475626957</v>
      </c>
    </row>
    <row r="339" spans="7:12" x14ac:dyDescent="0.25">
      <c r="G339" s="7">
        <v>330</v>
      </c>
      <c r="H339" s="6">
        <f t="shared" si="25"/>
        <v>0.05</v>
      </c>
      <c r="I339" s="5">
        <f t="shared" si="26"/>
        <v>1073.6432460242781</v>
      </c>
      <c r="J339" s="5">
        <f t="shared" si="27"/>
        <v>129.84281864844567</v>
      </c>
      <c r="K339" s="5">
        <f t="shared" si="28"/>
        <v>943.80042737583244</v>
      </c>
      <c r="L339" s="5">
        <f t="shared" si="29"/>
        <v>30218.476048251126</v>
      </c>
    </row>
    <row r="340" spans="7:12" x14ac:dyDescent="0.25">
      <c r="G340" s="7">
        <v>331</v>
      </c>
      <c r="H340" s="6">
        <f t="shared" si="25"/>
        <v>0.05</v>
      </c>
      <c r="I340" s="5">
        <f t="shared" si="26"/>
        <v>1073.6432460242781</v>
      </c>
      <c r="J340" s="5">
        <f t="shared" si="27"/>
        <v>125.91031686771304</v>
      </c>
      <c r="K340" s="5">
        <f t="shared" si="28"/>
        <v>947.73292915656509</v>
      </c>
      <c r="L340" s="5">
        <f t="shared" si="29"/>
        <v>29270.743119094561</v>
      </c>
    </row>
    <row r="341" spans="7:12" x14ac:dyDescent="0.25">
      <c r="G341" s="7">
        <v>332</v>
      </c>
      <c r="H341" s="6">
        <f t="shared" si="25"/>
        <v>0.05</v>
      </c>
      <c r="I341" s="5">
        <f t="shared" si="26"/>
        <v>1073.6432460242781</v>
      </c>
      <c r="J341" s="5">
        <f t="shared" si="27"/>
        <v>121.96142966289402</v>
      </c>
      <c r="K341" s="5">
        <f t="shared" si="28"/>
        <v>951.68181636138411</v>
      </c>
      <c r="L341" s="5">
        <f t="shared" si="29"/>
        <v>28319.061302733178</v>
      </c>
    </row>
    <row r="342" spans="7:12" x14ac:dyDescent="0.25">
      <c r="G342" s="7">
        <v>333</v>
      </c>
      <c r="H342" s="6">
        <f t="shared" si="25"/>
        <v>0.05</v>
      </c>
      <c r="I342" s="5">
        <f t="shared" si="26"/>
        <v>1073.6432460242781</v>
      </c>
      <c r="J342" s="5">
        <f t="shared" si="27"/>
        <v>117.99608876138825</v>
      </c>
      <c r="K342" s="5">
        <f t="shared" si="28"/>
        <v>955.64715726288989</v>
      </c>
      <c r="L342" s="5">
        <f t="shared" si="29"/>
        <v>27363.414145470288</v>
      </c>
    </row>
    <row r="343" spans="7:12" x14ac:dyDescent="0.25">
      <c r="G343" s="7">
        <v>334</v>
      </c>
      <c r="H343" s="6">
        <f t="shared" si="25"/>
        <v>0.05</v>
      </c>
      <c r="I343" s="5">
        <f t="shared" si="26"/>
        <v>1073.6432460242781</v>
      </c>
      <c r="J343" s="5">
        <f t="shared" si="27"/>
        <v>114.0142256061262</v>
      </c>
      <c r="K343" s="5">
        <f t="shared" si="28"/>
        <v>959.62902041815198</v>
      </c>
      <c r="L343" s="5">
        <f t="shared" si="29"/>
        <v>26403.785125052134</v>
      </c>
    </row>
    <row r="344" spans="7:12" x14ac:dyDescent="0.25">
      <c r="G344" s="7">
        <v>335</v>
      </c>
      <c r="H344" s="6">
        <f t="shared" si="25"/>
        <v>0.05</v>
      </c>
      <c r="I344" s="5">
        <f t="shared" si="26"/>
        <v>1073.6432460242781</v>
      </c>
      <c r="J344" s="5">
        <f t="shared" si="27"/>
        <v>110.0157713543839</v>
      </c>
      <c r="K344" s="5">
        <f t="shared" si="28"/>
        <v>963.62747466989424</v>
      </c>
      <c r="L344" s="5">
        <f t="shared" si="29"/>
        <v>25440.15765038224</v>
      </c>
    </row>
    <row r="345" spans="7:12" x14ac:dyDescent="0.25">
      <c r="G345" s="7">
        <v>336</v>
      </c>
      <c r="H345" s="6">
        <f t="shared" si="25"/>
        <v>0.05</v>
      </c>
      <c r="I345" s="5">
        <f t="shared" si="26"/>
        <v>1073.6432460242781</v>
      </c>
      <c r="J345" s="5">
        <f t="shared" si="27"/>
        <v>106.00065687659269</v>
      </c>
      <c r="K345" s="5">
        <f t="shared" si="28"/>
        <v>967.6425891476855</v>
      </c>
      <c r="L345" s="5">
        <f t="shared" si="29"/>
        <v>24472.515061234553</v>
      </c>
    </row>
    <row r="346" spans="7:12" x14ac:dyDescent="0.25">
      <c r="G346" s="7">
        <v>337</v>
      </c>
      <c r="H346" s="6">
        <f t="shared" si="25"/>
        <v>0.05</v>
      </c>
      <c r="I346" s="5">
        <f t="shared" si="26"/>
        <v>1073.6432460242781</v>
      </c>
      <c r="J346" s="5">
        <f t="shared" si="27"/>
        <v>101.96881275514397</v>
      </c>
      <c r="K346" s="5">
        <f t="shared" si="28"/>
        <v>971.67443326913417</v>
      </c>
      <c r="L346" s="5">
        <f t="shared" si="29"/>
        <v>23500.840627965419</v>
      </c>
    </row>
    <row r="347" spans="7:12" x14ac:dyDescent="0.25">
      <c r="G347" s="7">
        <v>338</v>
      </c>
      <c r="H347" s="6">
        <f t="shared" si="25"/>
        <v>0.05</v>
      </c>
      <c r="I347" s="5">
        <f t="shared" si="26"/>
        <v>1073.6432460242781</v>
      </c>
      <c r="J347" s="5">
        <f t="shared" si="27"/>
        <v>97.920169283189253</v>
      </c>
      <c r="K347" s="5">
        <f t="shared" si="28"/>
        <v>975.7230767410889</v>
      </c>
      <c r="L347" s="5">
        <f t="shared" si="29"/>
        <v>22525.117551224332</v>
      </c>
    </row>
    <row r="348" spans="7:12" x14ac:dyDescent="0.25">
      <c r="G348" s="7">
        <v>339</v>
      </c>
      <c r="H348" s="6">
        <f t="shared" si="25"/>
        <v>0.05</v>
      </c>
      <c r="I348" s="5">
        <f t="shared" si="26"/>
        <v>1073.6432460242781</v>
      </c>
      <c r="J348" s="5">
        <f t="shared" si="27"/>
        <v>93.854656463434722</v>
      </c>
      <c r="K348" s="5">
        <f t="shared" si="28"/>
        <v>979.78858956084343</v>
      </c>
      <c r="L348" s="5">
        <f t="shared" si="29"/>
        <v>21545.328961663487</v>
      </c>
    </row>
    <row r="349" spans="7:12" x14ac:dyDescent="0.25">
      <c r="G349" s="7">
        <v>340</v>
      </c>
      <c r="H349" s="6">
        <f t="shared" si="25"/>
        <v>0.05</v>
      </c>
      <c r="I349" s="5">
        <f t="shared" si="26"/>
        <v>1073.6432460242781</v>
      </c>
      <c r="J349" s="5">
        <f t="shared" si="27"/>
        <v>89.77220400693119</v>
      </c>
      <c r="K349" s="5">
        <f t="shared" si="28"/>
        <v>983.87104201734701</v>
      </c>
      <c r="L349" s="5">
        <f t="shared" si="29"/>
        <v>20561.457919646138</v>
      </c>
    </row>
    <row r="350" spans="7:12" x14ac:dyDescent="0.25">
      <c r="G350" s="7">
        <v>341</v>
      </c>
      <c r="H350" s="6">
        <f t="shared" si="25"/>
        <v>0.05</v>
      </c>
      <c r="I350" s="5">
        <f t="shared" si="26"/>
        <v>1073.6432460242781</v>
      </c>
      <c r="J350" s="5">
        <f t="shared" si="27"/>
        <v>85.672741331858916</v>
      </c>
      <c r="K350" s="5">
        <f t="shared" si="28"/>
        <v>987.97050469241924</v>
      </c>
      <c r="L350" s="5">
        <f t="shared" si="29"/>
        <v>19573.487414953717</v>
      </c>
    </row>
    <row r="351" spans="7:12" x14ac:dyDescent="0.25">
      <c r="G351" s="7">
        <v>342</v>
      </c>
      <c r="H351" s="6">
        <f t="shared" si="25"/>
        <v>0.05</v>
      </c>
      <c r="I351" s="5">
        <f t="shared" si="26"/>
        <v>1073.6432460242781</v>
      </c>
      <c r="J351" s="5">
        <f t="shared" si="27"/>
        <v>81.556197562307162</v>
      </c>
      <c r="K351" s="5">
        <f t="shared" si="28"/>
        <v>992.08704846197099</v>
      </c>
      <c r="L351" s="5">
        <f t="shared" si="29"/>
        <v>18581.400366491747</v>
      </c>
    </row>
    <row r="352" spans="7:12" x14ac:dyDescent="0.25">
      <c r="G352" s="7">
        <v>343</v>
      </c>
      <c r="H352" s="6">
        <f t="shared" si="25"/>
        <v>0.05</v>
      </c>
      <c r="I352" s="5">
        <f t="shared" si="26"/>
        <v>1073.6432460242781</v>
      </c>
      <c r="J352" s="5">
        <f t="shared" si="27"/>
        <v>77.422501527048951</v>
      </c>
      <c r="K352" s="5">
        <f t="shared" si="28"/>
        <v>996.22074449722913</v>
      </c>
      <c r="L352" s="5">
        <f t="shared" si="29"/>
        <v>17585.179621994517</v>
      </c>
    </row>
    <row r="353" spans="7:12" x14ac:dyDescent="0.25">
      <c r="G353" s="7">
        <v>344</v>
      </c>
      <c r="H353" s="6">
        <f t="shared" si="25"/>
        <v>0.05</v>
      </c>
      <c r="I353" s="5">
        <f t="shared" si="26"/>
        <v>1073.6432460242781</v>
      </c>
      <c r="J353" s="5">
        <f t="shared" si="27"/>
        <v>73.271581758310489</v>
      </c>
      <c r="K353" s="5">
        <f t="shared" si="28"/>
        <v>1000.3716642659676</v>
      </c>
      <c r="L353" s="5">
        <f t="shared" si="29"/>
        <v>16584.80795772855</v>
      </c>
    </row>
    <row r="354" spans="7:12" x14ac:dyDescent="0.25">
      <c r="G354" s="7">
        <v>345</v>
      </c>
      <c r="H354" s="6">
        <f t="shared" si="25"/>
        <v>0.05</v>
      </c>
      <c r="I354" s="5">
        <f t="shared" si="26"/>
        <v>1073.6432460242781</v>
      </c>
      <c r="J354" s="5">
        <f t="shared" si="27"/>
        <v>69.103366490535635</v>
      </c>
      <c r="K354" s="5">
        <f t="shared" si="28"/>
        <v>1004.5398795337425</v>
      </c>
      <c r="L354" s="5">
        <f t="shared" si="29"/>
        <v>15580.268078194807</v>
      </c>
    </row>
    <row r="355" spans="7:12" x14ac:dyDescent="0.25">
      <c r="G355" s="7">
        <v>346</v>
      </c>
      <c r="H355" s="6">
        <f t="shared" si="25"/>
        <v>0.05</v>
      </c>
      <c r="I355" s="5">
        <f t="shared" si="26"/>
        <v>1073.6432460242781</v>
      </c>
      <c r="J355" s="5">
        <f t="shared" si="27"/>
        <v>64.91778365914503</v>
      </c>
      <c r="K355" s="5">
        <f t="shared" si="28"/>
        <v>1008.7254623651331</v>
      </c>
      <c r="L355" s="5">
        <f t="shared" si="29"/>
        <v>14571.542615829674</v>
      </c>
    </row>
    <row r="356" spans="7:12" x14ac:dyDescent="0.25">
      <c r="G356" s="7">
        <v>347</v>
      </c>
      <c r="H356" s="6">
        <f t="shared" si="25"/>
        <v>0.05</v>
      </c>
      <c r="I356" s="5">
        <f t="shared" si="26"/>
        <v>1073.6432460242781</v>
      </c>
      <c r="J356" s="5">
        <f t="shared" si="27"/>
        <v>60.714760899290319</v>
      </c>
      <c r="K356" s="5">
        <f t="shared" si="28"/>
        <v>1012.9284851249878</v>
      </c>
      <c r="L356" s="5">
        <f t="shared" si="29"/>
        <v>13558.614130704686</v>
      </c>
    </row>
    <row r="357" spans="7:12" x14ac:dyDescent="0.25">
      <c r="G357" s="7">
        <v>348</v>
      </c>
      <c r="H357" s="6">
        <f t="shared" si="25"/>
        <v>0.05</v>
      </c>
      <c r="I357" s="5">
        <f t="shared" si="26"/>
        <v>1073.6432460242781</v>
      </c>
      <c r="J357" s="5">
        <f t="shared" si="27"/>
        <v>56.494225544602862</v>
      </c>
      <c r="K357" s="5">
        <f t="shared" si="28"/>
        <v>1017.1490204796753</v>
      </c>
      <c r="L357" s="5">
        <f t="shared" si="29"/>
        <v>12541.46511022501</v>
      </c>
    </row>
    <row r="358" spans="7:12" x14ac:dyDescent="0.25">
      <c r="G358" s="7">
        <v>349</v>
      </c>
      <c r="H358" s="6">
        <f t="shared" si="25"/>
        <v>0.05</v>
      </c>
      <c r="I358" s="5">
        <f t="shared" si="26"/>
        <v>1073.6432460242781</v>
      </c>
      <c r="J358" s="5">
        <f t="shared" si="27"/>
        <v>52.256104625937546</v>
      </c>
      <c r="K358" s="5">
        <f t="shared" si="28"/>
        <v>1021.3871413983406</v>
      </c>
      <c r="L358" s="5">
        <f t="shared" si="29"/>
        <v>11520.07796882667</v>
      </c>
    </row>
    <row r="359" spans="7:12" x14ac:dyDescent="0.25">
      <c r="G359" s="7">
        <v>350</v>
      </c>
      <c r="H359" s="6">
        <f t="shared" si="25"/>
        <v>0.05</v>
      </c>
      <c r="I359" s="5">
        <f t="shared" si="26"/>
        <v>1073.6432460242781</v>
      </c>
      <c r="J359" s="5">
        <f t="shared" si="27"/>
        <v>48.000324870111122</v>
      </c>
      <c r="K359" s="5">
        <f t="shared" si="28"/>
        <v>1025.642921154167</v>
      </c>
      <c r="L359" s="5">
        <f t="shared" si="29"/>
        <v>10494.435047672503</v>
      </c>
    </row>
    <row r="360" spans="7:12" x14ac:dyDescent="0.25">
      <c r="G360" s="7">
        <v>351</v>
      </c>
      <c r="H360" s="6">
        <f t="shared" si="25"/>
        <v>0.05</v>
      </c>
      <c r="I360" s="5">
        <f t="shared" si="26"/>
        <v>1073.6432460242781</v>
      </c>
      <c r="J360" s="5">
        <f t="shared" si="27"/>
        <v>43.726812698635428</v>
      </c>
      <c r="K360" s="5">
        <f t="shared" si="28"/>
        <v>1029.9164333256426</v>
      </c>
      <c r="L360" s="5">
        <f t="shared" si="29"/>
        <v>9464.51861434686</v>
      </c>
    </row>
    <row r="361" spans="7:12" x14ac:dyDescent="0.25">
      <c r="G361" s="7">
        <v>352</v>
      </c>
      <c r="H361" s="6">
        <f t="shared" si="25"/>
        <v>0.05</v>
      </c>
      <c r="I361" s="5">
        <f t="shared" si="26"/>
        <v>1073.6432460242781</v>
      </c>
      <c r="J361" s="5">
        <f t="shared" si="27"/>
        <v>39.43549422644525</v>
      </c>
      <c r="K361" s="5">
        <f t="shared" si="28"/>
        <v>1034.207751797833</v>
      </c>
      <c r="L361" s="5">
        <f t="shared" si="29"/>
        <v>8430.3108625490277</v>
      </c>
    </row>
    <row r="362" spans="7:12" x14ac:dyDescent="0.25">
      <c r="G362" s="7">
        <v>353</v>
      </c>
      <c r="H362" s="6">
        <f t="shared" si="25"/>
        <v>0.05</v>
      </c>
      <c r="I362" s="5">
        <f t="shared" si="26"/>
        <v>1073.6432460242781</v>
      </c>
      <c r="J362" s="5">
        <f t="shared" si="27"/>
        <v>35.12629526062095</v>
      </c>
      <c r="K362" s="5">
        <f t="shared" si="28"/>
        <v>1038.5169507636572</v>
      </c>
      <c r="L362" s="5">
        <f t="shared" si="29"/>
        <v>7391.7939117853703</v>
      </c>
    </row>
    <row r="363" spans="7:12" x14ac:dyDescent="0.25">
      <c r="G363" s="7">
        <v>354</v>
      </c>
      <c r="H363" s="6">
        <f t="shared" si="25"/>
        <v>0.05</v>
      </c>
      <c r="I363" s="5">
        <f t="shared" si="26"/>
        <v>1073.6432460242781</v>
      </c>
      <c r="J363" s="5">
        <f t="shared" si="27"/>
        <v>30.799141299105713</v>
      </c>
      <c r="K363" s="5">
        <f t="shared" si="28"/>
        <v>1042.8441047251724</v>
      </c>
      <c r="L363" s="5">
        <f t="shared" si="29"/>
        <v>6348.9498070601976</v>
      </c>
    </row>
    <row r="364" spans="7:12" x14ac:dyDescent="0.25">
      <c r="G364" s="7">
        <v>355</v>
      </c>
      <c r="H364" s="6">
        <f t="shared" si="25"/>
        <v>0.05</v>
      </c>
      <c r="I364" s="5">
        <f t="shared" si="26"/>
        <v>1073.6432460242781</v>
      </c>
      <c r="J364" s="5">
        <f t="shared" si="27"/>
        <v>26.453957529417494</v>
      </c>
      <c r="K364" s="5">
        <f t="shared" si="28"/>
        <v>1047.1892884948606</v>
      </c>
      <c r="L364" s="5">
        <f t="shared" si="29"/>
        <v>5301.7605185653374</v>
      </c>
    </row>
    <row r="365" spans="7:12" x14ac:dyDescent="0.25">
      <c r="G365" s="7">
        <v>356</v>
      </c>
      <c r="H365" s="6">
        <f t="shared" si="25"/>
        <v>0.05</v>
      </c>
      <c r="I365" s="5">
        <f t="shared" si="26"/>
        <v>1073.6432460242781</v>
      </c>
      <c r="J365" s="5">
        <f t="shared" si="27"/>
        <v>22.090668827355572</v>
      </c>
      <c r="K365" s="5">
        <f t="shared" si="28"/>
        <v>1051.5525771969226</v>
      </c>
      <c r="L365" s="5">
        <f t="shared" si="29"/>
        <v>4250.207941368415</v>
      </c>
    </row>
    <row r="366" spans="7:12" x14ac:dyDescent="0.25">
      <c r="G366" s="7">
        <v>357</v>
      </c>
      <c r="H366" s="6">
        <f t="shared" si="25"/>
        <v>0.05</v>
      </c>
      <c r="I366" s="5">
        <f t="shared" si="26"/>
        <v>1073.6432460242781</v>
      </c>
      <c r="J366" s="5">
        <f t="shared" si="27"/>
        <v>17.709199755701729</v>
      </c>
      <c r="K366" s="5">
        <f t="shared" si="28"/>
        <v>1055.9340462685764</v>
      </c>
      <c r="L366" s="5">
        <f t="shared" si="29"/>
        <v>3194.2738950998387</v>
      </c>
    </row>
    <row r="367" spans="7:12" x14ac:dyDescent="0.25">
      <c r="G367" s="7">
        <v>358</v>
      </c>
      <c r="H367" s="6">
        <f t="shared" si="25"/>
        <v>0.05</v>
      </c>
      <c r="I367" s="5">
        <f t="shared" si="26"/>
        <v>1073.6432460242781</v>
      </c>
      <c r="J367" s="5">
        <f t="shared" si="27"/>
        <v>13.309474562915995</v>
      </c>
      <c r="K367" s="5">
        <f t="shared" si="28"/>
        <v>1060.3337714613622</v>
      </c>
      <c r="L367" s="5">
        <f t="shared" si="29"/>
        <v>2133.9401236384765</v>
      </c>
    </row>
    <row r="368" spans="7:12" x14ac:dyDescent="0.25">
      <c r="G368" s="7">
        <v>359</v>
      </c>
      <c r="H368" s="6">
        <f t="shared" si="25"/>
        <v>0.05</v>
      </c>
      <c r="I368" s="5">
        <f t="shared" si="26"/>
        <v>1073.6432460242781</v>
      </c>
      <c r="J368" s="5">
        <f t="shared" si="27"/>
        <v>8.891417181826986</v>
      </c>
      <c r="K368" s="5">
        <f t="shared" si="28"/>
        <v>1064.7518288424512</v>
      </c>
      <c r="L368" s="5">
        <f t="shared" si="29"/>
        <v>1069.1882947960253</v>
      </c>
    </row>
    <row r="369" spans="7:12" x14ac:dyDescent="0.25">
      <c r="G369" s="7">
        <v>360</v>
      </c>
      <c r="H369" s="6">
        <f t="shared" si="25"/>
        <v>0.05</v>
      </c>
      <c r="I369" s="5">
        <f t="shared" si="26"/>
        <v>1073.6432460242781</v>
      </c>
      <c r="J369" s="5">
        <f t="shared" si="27"/>
        <v>4.454951228316772</v>
      </c>
      <c r="K369" s="5">
        <f t="shared" si="28"/>
        <v>1069.1882947959614</v>
      </c>
      <c r="L369" s="5">
        <f t="shared" si="29"/>
        <v>6.3892002799548209E-11</v>
      </c>
    </row>
  </sheetData>
  <mergeCells count="7">
    <mergeCell ref="D40:E40"/>
    <mergeCell ref="D4:L4"/>
    <mergeCell ref="D8:E8"/>
    <mergeCell ref="N8:R8"/>
    <mergeCell ref="N10:R10"/>
    <mergeCell ref="N12:R12"/>
    <mergeCell ref="D30:E30"/>
  </mergeCells>
  <hyperlinks>
    <hyperlink ref="N12" r:id="rId1" xr:uid="{E08BDC86-9084-4239-B865-1B5C00D9770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40F2-463D-4BD5-8F9D-25C6106026FD}">
  <dimension ref="C4:M67"/>
  <sheetViews>
    <sheetView topLeftCell="B1" zoomScaleNormal="100" workbookViewId="0">
      <selection activeCell="O26" sqref="O26"/>
    </sheetView>
  </sheetViews>
  <sheetFormatPr defaultRowHeight="15" x14ac:dyDescent="0.25"/>
  <cols>
    <col min="3" max="3" width="19.7109375" bestFit="1" customWidth="1"/>
    <col min="4" max="4" width="21.85546875" bestFit="1" customWidth="1"/>
    <col min="5" max="5" width="14.28515625" customWidth="1"/>
    <col min="6" max="6" width="11.140625" bestFit="1" customWidth="1"/>
    <col min="7" max="7" width="12.42578125" bestFit="1" customWidth="1"/>
    <col min="8" max="8" width="21.42578125" customWidth="1"/>
    <col min="9" max="9" width="20.85546875" bestFit="1" customWidth="1"/>
    <col min="10" max="10" width="22.7109375" customWidth="1"/>
    <col min="11" max="11" width="17.85546875" customWidth="1"/>
    <col min="12" max="12" width="19.42578125" customWidth="1"/>
    <col min="13" max="13" width="21" customWidth="1"/>
  </cols>
  <sheetData>
    <row r="4" spans="4:12" ht="28.5" x14ac:dyDescent="0.25">
      <c r="D4" s="18" t="s">
        <v>66</v>
      </c>
      <c r="E4" s="18"/>
      <c r="F4" s="18"/>
      <c r="G4" s="18"/>
      <c r="H4" s="18"/>
      <c r="I4" s="18"/>
      <c r="J4" s="18"/>
      <c r="K4" s="18"/>
      <c r="L4" s="18"/>
    </row>
    <row r="7" spans="4:12" x14ac:dyDescent="0.25">
      <c r="D7" s="2"/>
    </row>
    <row r="8" spans="4:12" ht="15.75" x14ac:dyDescent="0.25">
      <c r="D8" s="17" t="s">
        <v>55</v>
      </c>
      <c r="E8" s="17"/>
      <c r="G8" s="8" t="s">
        <v>45</v>
      </c>
      <c r="H8" s="8" t="s">
        <v>53</v>
      </c>
      <c r="I8" s="8" t="s">
        <v>3</v>
      </c>
      <c r="J8" s="8" t="s">
        <v>59</v>
      </c>
      <c r="K8" s="8" t="s">
        <v>61</v>
      </c>
      <c r="L8" s="8" t="s">
        <v>60</v>
      </c>
    </row>
    <row r="9" spans="4:12" x14ac:dyDescent="0.25">
      <c r="G9" s="7">
        <v>0</v>
      </c>
      <c r="H9" s="6">
        <v>0</v>
      </c>
      <c r="I9" s="4"/>
      <c r="J9" s="4"/>
      <c r="K9" s="4"/>
      <c r="L9" s="14">
        <f>E10</f>
        <v>25000</v>
      </c>
    </row>
    <row r="10" spans="4:12" x14ac:dyDescent="0.25">
      <c r="D10" s="1" t="s">
        <v>38</v>
      </c>
      <c r="E10" s="5">
        <v>25000</v>
      </c>
      <c r="G10" s="7">
        <v>1</v>
      </c>
      <c r="H10" s="6">
        <v>9.5000000000000001E-2</v>
      </c>
      <c r="I10" s="14">
        <f>PMT(H10/12,25-G10,-L9,0,0)</f>
        <v>1147.8623247231328</v>
      </c>
      <c r="J10" s="5">
        <f>L9*H10/12</f>
        <v>197.91666666666666</v>
      </c>
      <c r="K10" s="5">
        <f>I10-J10</f>
        <v>949.94565805646619</v>
      </c>
      <c r="L10" s="14">
        <f>L9-K10</f>
        <v>24050.054341943534</v>
      </c>
    </row>
    <row r="11" spans="4:12" x14ac:dyDescent="0.25">
      <c r="D11" s="1" t="s">
        <v>54</v>
      </c>
      <c r="E11" s="6">
        <v>9.5000000000000001E-2</v>
      </c>
      <c r="G11" s="7">
        <v>2</v>
      </c>
      <c r="H11" s="6">
        <v>9.2499999999999999E-2</v>
      </c>
      <c r="I11" s="14">
        <f t="shared" ref="I11:I33" si="0">PMT(H11/12,25-G11,-L10,0,0)</f>
        <v>1145.0994507022574</v>
      </c>
      <c r="J11" s="5">
        <f t="shared" ref="J11:J33" si="1">L10*H11/12</f>
        <v>185.38583555248138</v>
      </c>
      <c r="K11" s="5">
        <f t="shared" ref="K11:K33" si="2">I11-J11</f>
        <v>959.71361514977605</v>
      </c>
      <c r="L11" s="14">
        <f t="shared" ref="L11:L33" si="3">L10-K11</f>
        <v>23090.340726793758</v>
      </c>
    </row>
    <row r="12" spans="4:12" x14ac:dyDescent="0.25">
      <c r="D12" s="1" t="s">
        <v>12</v>
      </c>
      <c r="E12" s="4">
        <v>2</v>
      </c>
      <c r="G12" s="7">
        <v>3</v>
      </c>
      <c r="H12" s="6">
        <v>8.5000000000000006E-2</v>
      </c>
      <c r="I12" s="14">
        <f t="shared" si="0"/>
        <v>1137.1676811139412</v>
      </c>
      <c r="J12" s="5">
        <f t="shared" si="1"/>
        <v>163.55658014812246</v>
      </c>
      <c r="K12" s="5">
        <f t="shared" si="2"/>
        <v>973.61110096581865</v>
      </c>
      <c r="L12" s="14">
        <f t="shared" si="3"/>
        <v>22116.729625827938</v>
      </c>
    </row>
    <row r="13" spans="4:12" x14ac:dyDescent="0.25">
      <c r="D13" s="1" t="s">
        <v>56</v>
      </c>
      <c r="E13" s="4">
        <v>24</v>
      </c>
      <c r="G13" s="7">
        <v>4</v>
      </c>
      <c r="H13" s="6">
        <v>7.7499999999999999E-2</v>
      </c>
      <c r="I13" s="14">
        <f t="shared" si="0"/>
        <v>1129.6021218543519</v>
      </c>
      <c r="J13" s="5">
        <f t="shared" si="1"/>
        <v>142.83721216680544</v>
      </c>
      <c r="K13" s="5">
        <f t="shared" si="2"/>
        <v>986.76490968754649</v>
      </c>
      <c r="L13" s="14">
        <f t="shared" si="3"/>
        <v>21129.964716140392</v>
      </c>
    </row>
    <row r="14" spans="4:12" x14ac:dyDescent="0.25">
      <c r="G14" s="7">
        <v>5</v>
      </c>
      <c r="H14" s="6">
        <v>6.7500000000000004E-2</v>
      </c>
      <c r="I14" s="14">
        <f t="shared" si="0"/>
        <v>1120.0058052612305</v>
      </c>
      <c r="J14" s="5">
        <f t="shared" si="1"/>
        <v>118.85605152828971</v>
      </c>
      <c r="K14" s="5">
        <f t="shared" si="2"/>
        <v>1001.1497537329408</v>
      </c>
      <c r="L14" s="14">
        <f t="shared" si="3"/>
        <v>20128.81496240745</v>
      </c>
    </row>
    <row r="15" spans="4:12" x14ac:dyDescent="0.25">
      <c r="D15" s="1" t="s">
        <v>7</v>
      </c>
      <c r="E15" s="5">
        <f>I34</f>
        <v>27401.35500565137</v>
      </c>
      <c r="G15" s="7">
        <v>6</v>
      </c>
      <c r="H15" s="6">
        <v>0.105</v>
      </c>
      <c r="I15" s="14">
        <f t="shared" si="0"/>
        <v>1154.5314462879712</v>
      </c>
      <c r="J15" s="5">
        <f t="shared" si="1"/>
        <v>176.12713092106517</v>
      </c>
      <c r="K15" s="5">
        <f t="shared" si="2"/>
        <v>978.40431536690608</v>
      </c>
      <c r="L15" s="14">
        <f t="shared" si="3"/>
        <v>19150.410647040546</v>
      </c>
    </row>
    <row r="16" spans="4:12" x14ac:dyDescent="0.25">
      <c r="D16" s="1" t="s">
        <v>8</v>
      </c>
      <c r="E16" s="5">
        <f>I34-E10</f>
        <v>2401.3550056513704</v>
      </c>
      <c r="G16" s="7">
        <v>7</v>
      </c>
      <c r="H16" s="6">
        <v>0.11</v>
      </c>
      <c r="I16" s="14">
        <f t="shared" si="0"/>
        <v>1158.9549383092456</v>
      </c>
      <c r="J16" s="5">
        <f t="shared" si="1"/>
        <v>175.545430931205</v>
      </c>
      <c r="K16" s="5">
        <f t="shared" si="2"/>
        <v>983.40950737804053</v>
      </c>
      <c r="L16" s="14">
        <f t="shared" si="3"/>
        <v>18167.001139662505</v>
      </c>
    </row>
    <row r="17" spans="3:12" x14ac:dyDescent="0.25">
      <c r="D17" s="1" t="s">
        <v>58</v>
      </c>
      <c r="E17" s="5">
        <f>E16/E13</f>
        <v>100.0564585688071</v>
      </c>
      <c r="G17" s="7">
        <v>8</v>
      </c>
      <c r="H17" s="6">
        <v>9.5000000000000001E-2</v>
      </c>
      <c r="I17" s="14">
        <f t="shared" si="0"/>
        <v>1146.3888466410999</v>
      </c>
      <c r="J17" s="5">
        <f t="shared" si="1"/>
        <v>143.82209235566151</v>
      </c>
      <c r="K17" s="5">
        <f t="shared" si="2"/>
        <v>1002.5667542854384</v>
      </c>
      <c r="L17" s="14">
        <f t="shared" si="3"/>
        <v>17164.434385377066</v>
      </c>
    </row>
    <row r="18" spans="3:12" x14ac:dyDescent="0.25">
      <c r="D18" s="1" t="s">
        <v>10</v>
      </c>
      <c r="E18" s="5">
        <f>E21*12</f>
        <v>13700.677502825685</v>
      </c>
      <c r="G18" s="7">
        <v>9</v>
      </c>
      <c r="H18" s="6">
        <v>8.7499999999999994E-2</v>
      </c>
      <c r="I18" s="14">
        <f t="shared" si="0"/>
        <v>1140.4743665329663</v>
      </c>
      <c r="J18" s="5">
        <f t="shared" si="1"/>
        <v>125.15733406004109</v>
      </c>
      <c r="K18" s="5">
        <f t="shared" si="2"/>
        <v>1015.3170324729252</v>
      </c>
      <c r="L18" s="14">
        <f t="shared" si="3"/>
        <v>16149.117352904141</v>
      </c>
    </row>
    <row r="19" spans="3:12" x14ac:dyDescent="0.25">
      <c r="G19" s="7">
        <v>10</v>
      </c>
      <c r="H19" s="6">
        <v>7.4999999999999997E-2</v>
      </c>
      <c r="I19" s="14">
        <f t="shared" si="0"/>
        <v>1131.2206838009747</v>
      </c>
      <c r="J19" s="5">
        <f t="shared" si="1"/>
        <v>100.93198345565088</v>
      </c>
      <c r="K19" s="5">
        <f t="shared" si="2"/>
        <v>1030.2887003453238</v>
      </c>
      <c r="L19" s="14">
        <f t="shared" si="3"/>
        <v>15118.828652558817</v>
      </c>
    </row>
    <row r="20" spans="3:12" x14ac:dyDescent="0.25">
      <c r="G20" s="7">
        <v>11</v>
      </c>
      <c r="H20" s="6">
        <v>0.10249999999999999</v>
      </c>
      <c r="I20" s="14">
        <f t="shared" si="0"/>
        <v>1150.3730824483864</v>
      </c>
      <c r="J20" s="5">
        <f t="shared" si="1"/>
        <v>129.13999474060657</v>
      </c>
      <c r="K20" s="5">
        <f t="shared" si="2"/>
        <v>1021.2330877077799</v>
      </c>
      <c r="L20" s="14">
        <f t="shared" si="3"/>
        <v>14097.595564851037</v>
      </c>
    </row>
    <row r="21" spans="3:12" x14ac:dyDescent="0.25">
      <c r="D21" s="1" t="s">
        <v>57</v>
      </c>
      <c r="E21" s="14">
        <f>AVERAGE(I10:I33)</f>
        <v>1141.7231252354738</v>
      </c>
      <c r="G21" s="7">
        <v>12</v>
      </c>
      <c r="H21" s="6">
        <v>7.7499999999999999E-2</v>
      </c>
      <c r="I21" s="14">
        <f t="shared" si="0"/>
        <v>1134.086853502301</v>
      </c>
      <c r="J21" s="5">
        <f t="shared" si="1"/>
        <v>91.046971356329607</v>
      </c>
      <c r="K21" s="5">
        <f t="shared" si="2"/>
        <v>1043.0398821459714</v>
      </c>
      <c r="L21" s="14">
        <f t="shared" si="3"/>
        <v>13054.555682705066</v>
      </c>
    </row>
    <row r="22" spans="3:12" x14ac:dyDescent="0.25">
      <c r="C22" s="3"/>
      <c r="G22" s="7">
        <v>13</v>
      </c>
      <c r="H22" s="6">
        <v>9.5000000000000001E-2</v>
      </c>
      <c r="I22" s="14">
        <f t="shared" si="0"/>
        <v>1144.669286908781</v>
      </c>
      <c r="J22" s="5">
        <f t="shared" si="1"/>
        <v>103.34856582141511</v>
      </c>
      <c r="K22" s="5">
        <f t="shared" si="2"/>
        <v>1041.3207210873659</v>
      </c>
      <c r="L22" s="14">
        <f t="shared" si="3"/>
        <v>12013.2349616177</v>
      </c>
    </row>
    <row r="23" spans="3:12" x14ac:dyDescent="0.25">
      <c r="G23" s="7">
        <v>14</v>
      </c>
      <c r="H23" s="6">
        <v>0.1125</v>
      </c>
      <c r="I23" s="14">
        <f t="shared" si="0"/>
        <v>1154.4988081329218</v>
      </c>
      <c r="J23" s="5">
        <f t="shared" si="1"/>
        <v>112.62407776516595</v>
      </c>
      <c r="K23" s="5">
        <f t="shared" si="2"/>
        <v>1041.8747303677558</v>
      </c>
      <c r="L23" s="14">
        <f t="shared" si="3"/>
        <v>10971.360231249944</v>
      </c>
    </row>
    <row r="24" spans="3:12" x14ac:dyDescent="0.25">
      <c r="C24" s="5"/>
      <c r="E24" s="3"/>
      <c r="G24" s="7">
        <v>15</v>
      </c>
      <c r="H24" s="6">
        <v>8.5000000000000006E-2</v>
      </c>
      <c r="I24" s="14">
        <f t="shared" si="0"/>
        <v>1140.3311152493079</v>
      </c>
      <c r="J24" s="5">
        <f t="shared" si="1"/>
        <v>77.713801638020442</v>
      </c>
      <c r="K24" s="5">
        <f t="shared" si="2"/>
        <v>1062.6173136112875</v>
      </c>
      <c r="L24" s="14">
        <f t="shared" si="3"/>
        <v>9908.7429176386577</v>
      </c>
    </row>
    <row r="25" spans="3:12" x14ac:dyDescent="0.25">
      <c r="C25" s="5"/>
      <c r="D25" s="3"/>
      <c r="E25" s="3"/>
      <c r="G25" s="7">
        <v>16</v>
      </c>
      <c r="H25" s="6">
        <v>7.7499999999999999E-2</v>
      </c>
      <c r="I25" s="14">
        <f t="shared" si="0"/>
        <v>1136.8287802218531</v>
      </c>
      <c r="J25" s="5">
        <f t="shared" si="1"/>
        <v>63.993964676416333</v>
      </c>
      <c r="K25" s="5">
        <f t="shared" si="2"/>
        <v>1072.8348155454369</v>
      </c>
      <c r="L25" s="14">
        <f t="shared" si="3"/>
        <v>8835.9081020932208</v>
      </c>
    </row>
    <row r="26" spans="3:12" x14ac:dyDescent="0.25">
      <c r="C26" s="5"/>
      <c r="D26" s="2"/>
      <c r="E26" s="4"/>
      <c r="G26" s="7">
        <v>17</v>
      </c>
      <c r="H26" s="6">
        <v>6.7500000000000004E-2</v>
      </c>
      <c r="I26" s="14">
        <f t="shared" si="0"/>
        <v>1132.6288281329755</v>
      </c>
      <c r="J26" s="5">
        <f t="shared" si="1"/>
        <v>49.701983074274374</v>
      </c>
      <c r="K26" s="5">
        <f t="shared" si="2"/>
        <v>1082.9268450587012</v>
      </c>
      <c r="L26" s="14">
        <f t="shared" si="3"/>
        <v>7752.9812570345193</v>
      </c>
    </row>
    <row r="27" spans="3:12" x14ac:dyDescent="0.25">
      <c r="C27" s="5"/>
      <c r="G27" s="7">
        <v>18</v>
      </c>
      <c r="H27" s="6">
        <v>0.1</v>
      </c>
      <c r="I27" s="14">
        <f t="shared" si="0"/>
        <v>1144.7940749449133</v>
      </c>
      <c r="J27" s="5">
        <f t="shared" si="1"/>
        <v>64.608177141954329</v>
      </c>
      <c r="K27" s="5">
        <f t="shared" si="2"/>
        <v>1080.1858978029591</v>
      </c>
      <c r="L27" s="14">
        <f t="shared" si="3"/>
        <v>6672.7953592315607</v>
      </c>
    </row>
    <row r="28" spans="3:12" x14ac:dyDescent="0.25">
      <c r="G28" s="7">
        <v>19</v>
      </c>
      <c r="H28" s="6">
        <v>9.7500000000000003E-2</v>
      </c>
      <c r="I28" s="14">
        <f t="shared" si="0"/>
        <v>1143.9720918877733</v>
      </c>
      <c r="J28" s="5">
        <f t="shared" si="1"/>
        <v>54.216462293756429</v>
      </c>
      <c r="K28" s="5">
        <f t="shared" si="2"/>
        <v>1089.7556295940169</v>
      </c>
      <c r="L28" s="14">
        <f t="shared" si="3"/>
        <v>5583.039729637544</v>
      </c>
    </row>
    <row r="29" spans="3:12" x14ac:dyDescent="0.25">
      <c r="C29" s="3"/>
      <c r="G29" s="7">
        <v>20</v>
      </c>
      <c r="H29" s="6">
        <v>9.5000000000000001E-2</v>
      </c>
      <c r="I29" s="14">
        <f t="shared" si="0"/>
        <v>1143.2667934750341</v>
      </c>
      <c r="J29" s="5">
        <f t="shared" si="1"/>
        <v>44.199064526297228</v>
      </c>
      <c r="K29" s="5">
        <f t="shared" si="2"/>
        <v>1099.0677289487369</v>
      </c>
      <c r="L29" s="14">
        <f t="shared" si="3"/>
        <v>4483.9720006888074</v>
      </c>
    </row>
    <row r="30" spans="3:12" x14ac:dyDescent="0.25">
      <c r="C30" s="3"/>
      <c r="G30" s="7">
        <v>21</v>
      </c>
      <c r="H30" s="6">
        <v>8.7499999999999994E-2</v>
      </c>
      <c r="I30" s="14">
        <f t="shared" si="0"/>
        <v>1141.5019987457631</v>
      </c>
      <c r="J30" s="5">
        <f t="shared" si="1"/>
        <v>32.69562917168922</v>
      </c>
      <c r="K30" s="5">
        <f t="shared" si="2"/>
        <v>1108.8063695740739</v>
      </c>
      <c r="L30" s="14">
        <f t="shared" si="3"/>
        <v>3375.1656311147335</v>
      </c>
    </row>
    <row r="31" spans="3:12" x14ac:dyDescent="0.25">
      <c r="C31" s="3"/>
      <c r="G31" s="7">
        <v>22</v>
      </c>
      <c r="H31" s="6">
        <v>7.4999999999999997E-2</v>
      </c>
      <c r="I31" s="14">
        <f t="shared" si="0"/>
        <v>1139.147607447507</v>
      </c>
      <c r="J31" s="5">
        <f t="shared" si="1"/>
        <v>21.094785194467082</v>
      </c>
      <c r="K31" s="5">
        <f t="shared" si="2"/>
        <v>1118.0528222530399</v>
      </c>
      <c r="L31" s="14">
        <f t="shared" si="3"/>
        <v>2257.1128088616933</v>
      </c>
    </row>
    <row r="32" spans="3:12" x14ac:dyDescent="0.25">
      <c r="C32" s="3"/>
      <c r="G32" s="7">
        <v>23</v>
      </c>
      <c r="H32" s="6">
        <v>0.10249999999999999</v>
      </c>
      <c r="I32" s="14">
        <f t="shared" si="0"/>
        <v>1143.0365307102709</v>
      </c>
      <c r="J32" s="5">
        <f t="shared" si="1"/>
        <v>19.279505242360298</v>
      </c>
      <c r="K32" s="5">
        <f t="shared" si="2"/>
        <v>1123.7570254679106</v>
      </c>
      <c r="L32" s="14">
        <f t="shared" si="3"/>
        <v>1133.3557833937828</v>
      </c>
    </row>
    <row r="33" spans="3:13" x14ac:dyDescent="0.25">
      <c r="C33" s="3"/>
      <c r="G33" s="7">
        <v>24</v>
      </c>
      <c r="H33" s="6">
        <v>0.08</v>
      </c>
      <c r="I33" s="14">
        <f t="shared" si="0"/>
        <v>1140.911488616408</v>
      </c>
      <c r="J33" s="5">
        <f t="shared" si="1"/>
        <v>7.5557052226252184</v>
      </c>
      <c r="K33" s="5">
        <f t="shared" si="2"/>
        <v>1133.3557833937828</v>
      </c>
      <c r="L33" s="14">
        <f t="shared" si="3"/>
        <v>0</v>
      </c>
      <c r="M33" s="9"/>
    </row>
    <row r="34" spans="3:13" x14ac:dyDescent="0.25">
      <c r="G34" s="7" t="s">
        <v>43</v>
      </c>
      <c r="H34" s="16" t="s">
        <v>67</v>
      </c>
      <c r="I34" s="13">
        <f>SUM(I10:I33)</f>
        <v>27401.35500565137</v>
      </c>
      <c r="J34" s="13">
        <f t="shared" ref="J34:K34" si="4">SUM(J10:J33)</f>
        <v>2401.3550056513682</v>
      </c>
      <c r="K34" s="13">
        <f t="shared" si="4"/>
        <v>25000</v>
      </c>
      <c r="L34" s="13">
        <f>L33</f>
        <v>0</v>
      </c>
      <c r="M34" s="9"/>
    </row>
    <row r="35" spans="3:13" x14ac:dyDescent="0.25">
      <c r="H35" s="4"/>
      <c r="I35" s="4"/>
      <c r="J35" s="4"/>
      <c r="K35" s="4"/>
      <c r="L35" s="4"/>
      <c r="M35" s="9"/>
    </row>
    <row r="36" spans="3:13" x14ac:dyDescent="0.25">
      <c r="M36" s="9"/>
    </row>
    <row r="37" spans="3:13" x14ac:dyDescent="0.25">
      <c r="M37" s="9"/>
    </row>
    <row r="38" spans="3:13" x14ac:dyDescent="0.25">
      <c r="M38" s="9"/>
    </row>
    <row r="39" spans="3:13" x14ac:dyDescent="0.25">
      <c r="M39" s="9"/>
    </row>
    <row r="40" spans="3:13" x14ac:dyDescent="0.25">
      <c r="M40" s="9"/>
    </row>
    <row r="41" spans="3:13" x14ac:dyDescent="0.25">
      <c r="M41" s="9"/>
    </row>
    <row r="42" spans="3:13" x14ac:dyDescent="0.25">
      <c r="M42" s="9"/>
    </row>
    <row r="43" spans="3:13" ht="17.100000000000001" customHeight="1" x14ac:dyDescent="0.25">
      <c r="M43" s="9"/>
    </row>
    <row r="44" spans="3:13" x14ac:dyDescent="0.25">
      <c r="M44" s="9"/>
    </row>
    <row r="45" spans="3:13" ht="18.600000000000001" customHeight="1" x14ac:dyDescent="0.25">
      <c r="M45" s="9"/>
    </row>
    <row r="46" spans="3:13" x14ac:dyDescent="0.25">
      <c r="M46" s="9"/>
    </row>
    <row r="47" spans="3:13" x14ac:dyDescent="0.25">
      <c r="M47" s="9"/>
    </row>
    <row r="48" spans="3:13" x14ac:dyDescent="0.25">
      <c r="M48" s="9"/>
    </row>
    <row r="49" spans="13:13" x14ac:dyDescent="0.25">
      <c r="M49" s="9"/>
    </row>
    <row r="50" spans="13:13" x14ac:dyDescent="0.25">
      <c r="M50" s="9"/>
    </row>
    <row r="51" spans="13:13" x14ac:dyDescent="0.25">
      <c r="M51" s="9"/>
    </row>
    <row r="52" spans="13:13" x14ac:dyDescent="0.25">
      <c r="M52" s="9"/>
    </row>
    <row r="53" spans="13:13" x14ac:dyDescent="0.25">
      <c r="M53" s="9"/>
    </row>
    <row r="54" spans="13:13" x14ac:dyDescent="0.25">
      <c r="M54" s="9"/>
    </row>
    <row r="55" spans="13:13" x14ac:dyDescent="0.25">
      <c r="M55" s="9"/>
    </row>
    <row r="56" spans="13:13" x14ac:dyDescent="0.25">
      <c r="M56" s="9"/>
    </row>
    <row r="57" spans="13:13" x14ac:dyDescent="0.25">
      <c r="M57" s="9"/>
    </row>
    <row r="58" spans="13:13" x14ac:dyDescent="0.25">
      <c r="M58" s="9"/>
    </row>
    <row r="59" spans="13:13" x14ac:dyDescent="0.25">
      <c r="M59" s="9"/>
    </row>
    <row r="60" spans="13:13" x14ac:dyDescent="0.25">
      <c r="M60" s="9"/>
    </row>
    <row r="61" spans="13:13" x14ac:dyDescent="0.25">
      <c r="M61" s="9"/>
    </row>
    <row r="62" spans="13:13" x14ac:dyDescent="0.25">
      <c r="M62" s="9"/>
    </row>
    <row r="63" spans="13:13" x14ac:dyDescent="0.25">
      <c r="M63" s="9"/>
    </row>
    <row r="64" spans="13:13" x14ac:dyDescent="0.25">
      <c r="M64" s="9"/>
    </row>
    <row r="65" spans="13:13" x14ac:dyDescent="0.25">
      <c r="M65" s="9"/>
    </row>
    <row r="66" spans="13:13" x14ac:dyDescent="0.25">
      <c r="M66" s="9"/>
    </row>
    <row r="67" spans="13:13" x14ac:dyDescent="0.25">
      <c r="M67" s="9"/>
    </row>
  </sheetData>
  <mergeCells count="2">
    <mergeCell ref="D8:E8"/>
    <mergeCell ref="D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EB90-F9CD-4A30-B423-7D22A47177BE}">
  <dimension ref="C4:M67"/>
  <sheetViews>
    <sheetView workbookViewId="0">
      <selection activeCell="E24" sqref="E24"/>
    </sheetView>
  </sheetViews>
  <sheetFormatPr defaultRowHeight="15" x14ac:dyDescent="0.25"/>
  <cols>
    <col min="3" max="3" width="19.7109375" bestFit="1" customWidth="1"/>
    <col min="4" max="4" width="21.85546875" bestFit="1" customWidth="1"/>
    <col min="5" max="5" width="14.28515625" customWidth="1"/>
    <col min="6" max="6" width="11.140625" bestFit="1" customWidth="1"/>
    <col min="7" max="7" width="12.42578125" bestFit="1" customWidth="1"/>
    <col min="8" max="8" width="21.42578125" customWidth="1"/>
    <col min="9" max="9" width="20.85546875" bestFit="1" customWidth="1"/>
    <col min="10" max="10" width="22.7109375" customWidth="1"/>
    <col min="11" max="11" width="17.85546875" customWidth="1"/>
    <col min="12" max="12" width="19.42578125" customWidth="1"/>
    <col min="13" max="13" width="21" customWidth="1"/>
  </cols>
  <sheetData>
    <row r="4" spans="4:12" ht="28.5" x14ac:dyDescent="0.25">
      <c r="D4" s="18" t="s">
        <v>66</v>
      </c>
      <c r="E4" s="18"/>
      <c r="F4" s="18"/>
      <c r="G4" s="18"/>
      <c r="H4" s="18"/>
      <c r="I4" s="18"/>
      <c r="J4" s="18"/>
      <c r="K4" s="18"/>
      <c r="L4" s="18"/>
    </row>
    <row r="7" spans="4:12" x14ac:dyDescent="0.25">
      <c r="D7" s="2"/>
    </row>
    <row r="8" spans="4:12" ht="15.75" x14ac:dyDescent="0.25">
      <c r="D8" s="17" t="s">
        <v>55</v>
      </c>
      <c r="E8" s="17"/>
      <c r="G8" s="8" t="s">
        <v>45</v>
      </c>
      <c r="H8" s="8" t="s">
        <v>53</v>
      </c>
      <c r="I8" s="8" t="s">
        <v>3</v>
      </c>
      <c r="J8" s="8" t="s">
        <v>59</v>
      </c>
      <c r="K8" s="8" t="s">
        <v>61</v>
      </c>
      <c r="L8" s="8" t="s">
        <v>60</v>
      </c>
    </row>
    <row r="9" spans="4:12" x14ac:dyDescent="0.25">
      <c r="G9" s="7">
        <v>0</v>
      </c>
      <c r="H9" s="4"/>
      <c r="I9" s="4"/>
      <c r="J9" s="4"/>
      <c r="K9" s="4"/>
      <c r="L9" s="14">
        <f>E10</f>
        <v>25000</v>
      </c>
    </row>
    <row r="10" spans="4:12" x14ac:dyDescent="0.25">
      <c r="D10" s="1" t="s">
        <v>38</v>
      </c>
      <c r="E10" s="5">
        <v>25000</v>
      </c>
      <c r="G10" s="7">
        <v>1</v>
      </c>
      <c r="H10" s="6">
        <v>9.5000000000000001E-2</v>
      </c>
      <c r="I10" s="14"/>
      <c r="J10" s="5"/>
      <c r="K10" s="5"/>
      <c r="L10" s="14"/>
    </row>
    <row r="11" spans="4:12" x14ac:dyDescent="0.25">
      <c r="D11" s="1" t="s">
        <v>54</v>
      </c>
      <c r="E11" s="6">
        <v>9.5000000000000001E-2</v>
      </c>
      <c r="G11" s="7">
        <v>2</v>
      </c>
      <c r="H11" s="6">
        <v>9.2499999999999999E-2</v>
      </c>
      <c r="I11" s="14"/>
      <c r="J11" s="5"/>
      <c r="K11" s="5"/>
      <c r="L11" s="14"/>
    </row>
    <row r="12" spans="4:12" x14ac:dyDescent="0.25">
      <c r="D12" s="1" t="s">
        <v>12</v>
      </c>
      <c r="E12" s="4">
        <v>2</v>
      </c>
      <c r="G12" s="7">
        <v>3</v>
      </c>
      <c r="H12" s="6">
        <v>8.5000000000000006E-2</v>
      </c>
      <c r="I12" s="14"/>
      <c r="J12" s="5"/>
      <c r="K12" s="5"/>
      <c r="L12" s="14"/>
    </row>
    <row r="13" spans="4:12" x14ac:dyDescent="0.25">
      <c r="D13" s="1" t="s">
        <v>56</v>
      </c>
      <c r="E13" s="4">
        <v>24</v>
      </c>
      <c r="G13" s="7">
        <v>4</v>
      </c>
      <c r="H13" s="6">
        <v>7.7499999999999999E-2</v>
      </c>
      <c r="I13" s="14"/>
      <c r="J13" s="5"/>
      <c r="K13" s="5"/>
      <c r="L13" s="14"/>
    </row>
    <row r="14" spans="4:12" x14ac:dyDescent="0.25">
      <c r="G14" s="7">
        <v>5</v>
      </c>
      <c r="H14" s="6">
        <v>6.7500000000000004E-2</v>
      </c>
      <c r="I14" s="14"/>
      <c r="J14" s="5"/>
      <c r="K14" s="5"/>
      <c r="L14" s="14"/>
    </row>
    <row r="15" spans="4:12" x14ac:dyDescent="0.25">
      <c r="D15" s="1" t="s">
        <v>7</v>
      </c>
      <c r="E15" s="5">
        <f>I34</f>
        <v>0</v>
      </c>
      <c r="G15" s="7">
        <v>6</v>
      </c>
      <c r="H15" s="6">
        <v>0.105</v>
      </c>
      <c r="I15" s="14"/>
      <c r="J15" s="5"/>
      <c r="K15" s="5"/>
      <c r="L15" s="14"/>
    </row>
    <row r="16" spans="4:12" x14ac:dyDescent="0.25">
      <c r="D16" s="1" t="s">
        <v>8</v>
      </c>
      <c r="E16" s="5">
        <f>I34-E10</f>
        <v>-25000</v>
      </c>
      <c r="G16" s="7">
        <v>7</v>
      </c>
      <c r="H16" s="6">
        <v>0.11</v>
      </c>
      <c r="I16" s="14"/>
      <c r="J16" s="5"/>
      <c r="K16" s="5"/>
      <c r="L16" s="14"/>
    </row>
    <row r="17" spans="3:12" x14ac:dyDescent="0.25">
      <c r="D17" s="1" t="s">
        <v>58</v>
      </c>
      <c r="E17" s="5">
        <f>E16/E13</f>
        <v>-1041.6666666666667</v>
      </c>
      <c r="G17" s="7">
        <v>8</v>
      </c>
      <c r="H17" s="6">
        <v>9.5000000000000001E-2</v>
      </c>
      <c r="I17" s="14"/>
      <c r="J17" s="5"/>
      <c r="K17" s="5"/>
      <c r="L17" s="14"/>
    </row>
    <row r="18" spans="3:12" x14ac:dyDescent="0.25">
      <c r="D18" s="1" t="s">
        <v>10</v>
      </c>
      <c r="E18" s="5" t="e">
        <f>E21*12</f>
        <v>#DIV/0!</v>
      </c>
      <c r="G18" s="7">
        <v>9</v>
      </c>
      <c r="H18" s="6">
        <v>8.7499999999999994E-2</v>
      </c>
      <c r="I18" s="14"/>
      <c r="J18" s="5"/>
      <c r="K18" s="5"/>
      <c r="L18" s="14"/>
    </row>
    <row r="19" spans="3:12" x14ac:dyDescent="0.25">
      <c r="G19" s="7">
        <v>10</v>
      </c>
      <c r="H19" s="6">
        <v>7.4999999999999997E-2</v>
      </c>
      <c r="I19" s="14"/>
      <c r="J19" s="5"/>
      <c r="K19" s="5"/>
      <c r="L19" s="14"/>
    </row>
    <row r="20" spans="3:12" x14ac:dyDescent="0.25">
      <c r="G20" s="7">
        <v>11</v>
      </c>
      <c r="H20" s="6">
        <v>0.10249999999999999</v>
      </c>
      <c r="I20" s="14"/>
      <c r="J20" s="5"/>
      <c r="K20" s="5"/>
      <c r="L20" s="14"/>
    </row>
    <row r="21" spans="3:12" x14ac:dyDescent="0.25">
      <c r="D21" s="1" t="s">
        <v>57</v>
      </c>
      <c r="E21" s="14" t="e">
        <f>AVERAGE(I10:I33)</f>
        <v>#DIV/0!</v>
      </c>
      <c r="G21" s="7">
        <v>12</v>
      </c>
      <c r="H21" s="6">
        <v>7.7499999999999999E-2</v>
      </c>
      <c r="I21" s="14"/>
      <c r="J21" s="5"/>
      <c r="K21" s="5"/>
      <c r="L21" s="14"/>
    </row>
    <row r="22" spans="3:12" x14ac:dyDescent="0.25">
      <c r="C22" s="3"/>
      <c r="G22" s="7">
        <v>13</v>
      </c>
      <c r="H22" s="6">
        <v>9.5000000000000001E-2</v>
      </c>
      <c r="I22" s="14"/>
      <c r="J22" s="5"/>
      <c r="K22" s="5"/>
      <c r="L22" s="14"/>
    </row>
    <row r="23" spans="3:12" x14ac:dyDescent="0.25">
      <c r="G23" s="7">
        <v>14</v>
      </c>
      <c r="H23" s="6">
        <v>0.1125</v>
      </c>
      <c r="I23" s="14"/>
      <c r="J23" s="5"/>
      <c r="K23" s="5"/>
      <c r="L23" s="14"/>
    </row>
    <row r="24" spans="3:12" x14ac:dyDescent="0.25">
      <c r="C24" s="5"/>
      <c r="E24" s="3"/>
      <c r="G24" s="7">
        <v>15</v>
      </c>
      <c r="H24" s="6">
        <v>8.5000000000000006E-2</v>
      </c>
      <c r="I24" s="14"/>
      <c r="J24" s="5"/>
      <c r="K24" s="5"/>
      <c r="L24" s="14"/>
    </row>
    <row r="25" spans="3:12" x14ac:dyDescent="0.25">
      <c r="C25" s="5"/>
      <c r="D25" s="3"/>
      <c r="E25" s="3"/>
      <c r="G25" s="7">
        <v>16</v>
      </c>
      <c r="H25" s="6">
        <v>7.7499999999999999E-2</v>
      </c>
      <c r="I25" s="14"/>
      <c r="J25" s="5"/>
      <c r="K25" s="5"/>
      <c r="L25" s="14"/>
    </row>
    <row r="26" spans="3:12" x14ac:dyDescent="0.25">
      <c r="C26" s="5"/>
      <c r="D26" s="2"/>
      <c r="E26" s="4"/>
      <c r="G26" s="7">
        <v>17</v>
      </c>
      <c r="H26" s="6">
        <v>6.7500000000000004E-2</v>
      </c>
      <c r="I26" s="14"/>
      <c r="J26" s="5"/>
      <c r="K26" s="5"/>
      <c r="L26" s="14"/>
    </row>
    <row r="27" spans="3:12" x14ac:dyDescent="0.25">
      <c r="C27" s="5"/>
      <c r="G27" s="7">
        <v>18</v>
      </c>
      <c r="H27" s="6">
        <v>0.1</v>
      </c>
      <c r="I27" s="14"/>
      <c r="J27" s="5"/>
      <c r="K27" s="5"/>
      <c r="L27" s="14"/>
    </row>
    <row r="28" spans="3:12" x14ac:dyDescent="0.25">
      <c r="G28" s="7">
        <v>19</v>
      </c>
      <c r="H28" s="6">
        <v>9.7500000000000003E-2</v>
      </c>
      <c r="I28" s="14"/>
      <c r="J28" s="5"/>
      <c r="K28" s="5"/>
      <c r="L28" s="14"/>
    </row>
    <row r="29" spans="3:12" x14ac:dyDescent="0.25">
      <c r="C29" s="3"/>
      <c r="G29" s="7">
        <v>20</v>
      </c>
      <c r="H29" s="6">
        <v>9.5000000000000001E-2</v>
      </c>
      <c r="I29" s="14"/>
      <c r="J29" s="5"/>
      <c r="K29" s="5"/>
      <c r="L29" s="14"/>
    </row>
    <row r="30" spans="3:12" x14ac:dyDescent="0.25">
      <c r="C30" s="3"/>
      <c r="G30" s="7">
        <v>21</v>
      </c>
      <c r="H30" s="6">
        <v>8.7499999999999994E-2</v>
      </c>
      <c r="I30" s="14"/>
      <c r="J30" s="5"/>
      <c r="K30" s="5"/>
      <c r="L30" s="14"/>
    </row>
    <row r="31" spans="3:12" x14ac:dyDescent="0.25">
      <c r="C31" s="3"/>
      <c r="G31" s="7">
        <v>22</v>
      </c>
      <c r="H31" s="6">
        <v>7.4999999999999997E-2</v>
      </c>
      <c r="I31" s="14"/>
      <c r="J31" s="5"/>
      <c r="K31" s="5"/>
      <c r="L31" s="14"/>
    </row>
    <row r="32" spans="3:12" x14ac:dyDescent="0.25">
      <c r="C32" s="3"/>
      <c r="G32" s="7">
        <v>23</v>
      </c>
      <c r="H32" s="6">
        <v>0.10249999999999999</v>
      </c>
      <c r="I32" s="14"/>
      <c r="J32" s="5"/>
      <c r="K32" s="5"/>
      <c r="L32" s="14"/>
    </row>
    <row r="33" spans="3:13" x14ac:dyDescent="0.25">
      <c r="C33" s="3"/>
      <c r="G33" s="7">
        <v>24</v>
      </c>
      <c r="H33" s="6">
        <v>0.08</v>
      </c>
      <c r="I33" s="14"/>
      <c r="J33" s="5"/>
      <c r="K33" s="5"/>
      <c r="L33" s="14"/>
      <c r="M33" s="9"/>
    </row>
    <row r="34" spans="3:13" x14ac:dyDescent="0.25">
      <c r="G34" s="7" t="s">
        <v>43</v>
      </c>
      <c r="H34" s="16" t="s">
        <v>67</v>
      </c>
      <c r="I34" s="13">
        <f>SUM(I10:I33)</f>
        <v>0</v>
      </c>
      <c r="J34" s="13">
        <f t="shared" ref="J34:K34" si="0">SUM(J10:J33)</f>
        <v>0</v>
      </c>
      <c r="K34" s="13">
        <f t="shared" si="0"/>
        <v>0</v>
      </c>
      <c r="L34" s="13">
        <f>L33</f>
        <v>0</v>
      </c>
      <c r="M34" s="9"/>
    </row>
    <row r="35" spans="3:13" x14ac:dyDescent="0.25">
      <c r="H35" s="4"/>
      <c r="I35" s="4"/>
      <c r="J35" s="4"/>
      <c r="K35" s="4"/>
      <c r="L35" s="4"/>
      <c r="M35" s="9"/>
    </row>
    <row r="36" spans="3:13" x14ac:dyDescent="0.25">
      <c r="M36" s="9"/>
    </row>
    <row r="37" spans="3:13" x14ac:dyDescent="0.25">
      <c r="M37" s="9"/>
    </row>
    <row r="38" spans="3:13" x14ac:dyDescent="0.25">
      <c r="M38" s="9"/>
    </row>
    <row r="39" spans="3:13" x14ac:dyDescent="0.25">
      <c r="M39" s="9"/>
    </row>
    <row r="40" spans="3:13" x14ac:dyDescent="0.25">
      <c r="M40" s="9"/>
    </row>
    <row r="41" spans="3:13" x14ac:dyDescent="0.25">
      <c r="M41" s="9"/>
    </row>
    <row r="42" spans="3:13" x14ac:dyDescent="0.25">
      <c r="M42" s="9"/>
    </row>
    <row r="43" spans="3:13" ht="17.100000000000001" customHeight="1" x14ac:dyDescent="0.25">
      <c r="M43" s="9"/>
    </row>
    <row r="44" spans="3:13" x14ac:dyDescent="0.25">
      <c r="M44" s="9"/>
    </row>
    <row r="45" spans="3:13" ht="18.600000000000001" customHeight="1" x14ac:dyDescent="0.25">
      <c r="M45" s="9"/>
    </row>
    <row r="46" spans="3:13" x14ac:dyDescent="0.25">
      <c r="M46" s="9"/>
    </row>
    <row r="47" spans="3:13" x14ac:dyDescent="0.25">
      <c r="M47" s="9"/>
    </row>
    <row r="48" spans="3:13" x14ac:dyDescent="0.25">
      <c r="M48" s="9"/>
    </row>
    <row r="49" spans="13:13" x14ac:dyDescent="0.25">
      <c r="M49" s="9"/>
    </row>
    <row r="50" spans="13:13" x14ac:dyDescent="0.25">
      <c r="M50" s="9"/>
    </row>
    <row r="51" spans="13:13" x14ac:dyDescent="0.25">
      <c r="M51" s="9"/>
    </row>
    <row r="52" spans="13:13" x14ac:dyDescent="0.25">
      <c r="M52" s="9"/>
    </row>
    <row r="53" spans="13:13" x14ac:dyDescent="0.25">
      <c r="M53" s="9"/>
    </row>
    <row r="54" spans="13:13" x14ac:dyDescent="0.25">
      <c r="M54" s="9"/>
    </row>
    <row r="55" spans="13:13" x14ac:dyDescent="0.25">
      <c r="M55" s="9"/>
    </row>
    <row r="56" spans="13:13" x14ac:dyDescent="0.25">
      <c r="M56" s="9"/>
    </row>
    <row r="57" spans="13:13" x14ac:dyDescent="0.25">
      <c r="M57" s="9"/>
    </row>
    <row r="58" spans="13:13" x14ac:dyDescent="0.25">
      <c r="M58" s="9"/>
    </row>
    <row r="59" spans="13:13" x14ac:dyDescent="0.25">
      <c r="M59" s="9"/>
    </row>
    <row r="60" spans="13:13" x14ac:dyDescent="0.25">
      <c r="M60" s="9"/>
    </row>
    <row r="61" spans="13:13" x14ac:dyDescent="0.25">
      <c r="M61" s="9"/>
    </row>
    <row r="62" spans="13:13" x14ac:dyDescent="0.25">
      <c r="M62" s="9"/>
    </row>
    <row r="63" spans="13:13" x14ac:dyDescent="0.25">
      <c r="M63" s="9"/>
    </row>
    <row r="64" spans="13:13" x14ac:dyDescent="0.25">
      <c r="M64" s="9"/>
    </row>
    <row r="65" spans="13:13" x14ac:dyDescent="0.25">
      <c r="M65" s="9"/>
    </row>
    <row r="66" spans="13:13" x14ac:dyDescent="0.25">
      <c r="M66" s="9"/>
    </row>
    <row r="67" spans="13:13" x14ac:dyDescent="0.25">
      <c r="M67" s="9"/>
    </row>
  </sheetData>
  <mergeCells count="2">
    <mergeCell ref="D4:L4"/>
    <mergeCell ref="D8:E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898A0-D0FF-48FB-ACBF-4DBD35041C1B}">
  <dimension ref="B4:M46"/>
  <sheetViews>
    <sheetView tabSelected="1" zoomScaleNormal="100" workbookViewId="0">
      <selection activeCell="E16" sqref="E16"/>
    </sheetView>
  </sheetViews>
  <sheetFormatPr defaultRowHeight="15" x14ac:dyDescent="0.25"/>
  <cols>
    <col min="3" max="3" width="10.5703125" customWidth="1"/>
    <col min="4" max="4" width="21.85546875" bestFit="1" customWidth="1"/>
    <col min="5" max="5" width="14.28515625" customWidth="1"/>
    <col min="6" max="6" width="11.140625" bestFit="1" customWidth="1"/>
    <col min="7" max="7" width="12.42578125" bestFit="1" customWidth="1"/>
    <col min="8" max="8" width="14.85546875" customWidth="1"/>
    <col min="9" max="9" width="15.85546875" customWidth="1"/>
    <col min="10" max="10" width="19" customWidth="1"/>
    <col min="11" max="11" width="25.5703125" style="4" customWidth="1"/>
    <col min="12" max="13" width="10.85546875" bestFit="1" customWidth="1"/>
  </cols>
  <sheetData>
    <row r="4" spans="2:13" ht="38.1" customHeight="1" x14ac:dyDescent="0.25">
      <c r="D4" s="18" t="s">
        <v>26</v>
      </c>
      <c r="E4" s="18"/>
      <c r="F4" s="18"/>
      <c r="G4" s="18"/>
      <c r="H4" s="18"/>
      <c r="I4" s="18"/>
      <c r="J4" s="18"/>
      <c r="K4" s="18"/>
    </row>
    <row r="7" spans="2:13" x14ac:dyDescent="0.25">
      <c r="D7" s="2"/>
    </row>
    <row r="8" spans="2:13" ht="15.75" x14ac:dyDescent="0.25">
      <c r="D8" s="17" t="s">
        <v>13</v>
      </c>
      <c r="E8" s="17"/>
      <c r="G8" s="8" t="s">
        <v>0</v>
      </c>
      <c r="H8" s="8" t="s">
        <v>3</v>
      </c>
      <c r="I8" s="8" t="s">
        <v>2</v>
      </c>
      <c r="J8" s="8" t="s">
        <v>27</v>
      </c>
      <c r="K8" s="8" t="s">
        <v>47</v>
      </c>
    </row>
    <row r="9" spans="2:13" x14ac:dyDescent="0.25">
      <c r="G9" s="7">
        <v>1</v>
      </c>
      <c r="H9" s="5">
        <f>$E$16</f>
        <v>10000</v>
      </c>
      <c r="I9" s="5">
        <f>$E$16</f>
        <v>10000</v>
      </c>
      <c r="J9" s="5">
        <f>H9</f>
        <v>10000</v>
      </c>
      <c r="K9" s="9">
        <v>203333.33</v>
      </c>
      <c r="M9" s="3"/>
    </row>
    <row r="10" spans="2:13" x14ac:dyDescent="0.25">
      <c r="D10" s="1" t="s">
        <v>4</v>
      </c>
      <c r="E10" s="5">
        <v>200000</v>
      </c>
      <c r="G10" s="7">
        <v>2</v>
      </c>
      <c r="H10" s="5">
        <f t="shared" ref="H10:H38" si="0">$E$16</f>
        <v>10000</v>
      </c>
      <c r="I10" s="5">
        <f t="shared" ref="I10:I38" si="1">$E$16</f>
        <v>10000</v>
      </c>
      <c r="J10" s="5">
        <v>20000</v>
      </c>
      <c r="K10" s="9">
        <v>206666.663</v>
      </c>
    </row>
    <row r="11" spans="2:13" x14ac:dyDescent="0.25">
      <c r="D11" s="1" t="s">
        <v>25</v>
      </c>
      <c r="E11" s="6">
        <v>0.05</v>
      </c>
      <c r="G11" s="7">
        <v>3</v>
      </c>
      <c r="H11" s="5">
        <f t="shared" si="0"/>
        <v>10000</v>
      </c>
      <c r="I11" s="5">
        <f t="shared" si="1"/>
        <v>10000</v>
      </c>
      <c r="J11" s="5">
        <v>30000</v>
      </c>
      <c r="K11" s="9">
        <v>209999.99600000001</v>
      </c>
    </row>
    <row r="12" spans="2:13" x14ac:dyDescent="0.25">
      <c r="D12" s="1" t="s">
        <v>12</v>
      </c>
      <c r="E12" s="4">
        <v>30</v>
      </c>
      <c r="G12" s="7">
        <v>4</v>
      </c>
      <c r="H12" s="5">
        <f t="shared" si="0"/>
        <v>10000</v>
      </c>
      <c r="I12" s="5">
        <f t="shared" si="1"/>
        <v>10000</v>
      </c>
      <c r="J12" s="5">
        <v>40000</v>
      </c>
      <c r="K12" s="9">
        <v>213333.329</v>
      </c>
    </row>
    <row r="13" spans="2:13" x14ac:dyDescent="0.25">
      <c r="D13" s="1" t="s">
        <v>5</v>
      </c>
      <c r="E13" s="4">
        <f>30*12</f>
        <v>360</v>
      </c>
      <c r="G13" s="7">
        <v>5</v>
      </c>
      <c r="H13" s="5">
        <f t="shared" si="0"/>
        <v>10000</v>
      </c>
      <c r="I13" s="5">
        <f t="shared" si="1"/>
        <v>10000</v>
      </c>
      <c r="J13" s="5">
        <v>50000</v>
      </c>
      <c r="K13" s="9">
        <v>216666.66200000001</v>
      </c>
    </row>
    <row r="14" spans="2:13" x14ac:dyDescent="0.25">
      <c r="D14" s="1" t="s">
        <v>6</v>
      </c>
      <c r="E14" s="5">
        <f>E10*E11/12</f>
        <v>833.33333333333337</v>
      </c>
      <c r="G14" s="7">
        <v>6</v>
      </c>
      <c r="H14" s="5">
        <f t="shared" si="0"/>
        <v>10000</v>
      </c>
      <c r="I14" s="5">
        <f t="shared" si="1"/>
        <v>10000</v>
      </c>
      <c r="J14" s="5">
        <v>60000</v>
      </c>
      <c r="K14" s="9">
        <v>219999.995</v>
      </c>
    </row>
    <row r="15" spans="2:13" x14ac:dyDescent="0.25">
      <c r="B15" s="3"/>
      <c r="E15" s="4"/>
      <c r="G15" s="7">
        <v>7</v>
      </c>
      <c r="H15" s="5">
        <f t="shared" si="0"/>
        <v>10000</v>
      </c>
      <c r="I15" s="5">
        <f t="shared" si="1"/>
        <v>10000</v>
      </c>
      <c r="J15" s="5">
        <v>70000</v>
      </c>
      <c r="K15" s="9">
        <v>223333.32800000001</v>
      </c>
    </row>
    <row r="16" spans="2:13" x14ac:dyDescent="0.25">
      <c r="D16" s="1" t="s">
        <v>10</v>
      </c>
      <c r="E16" s="5">
        <f>E14*12</f>
        <v>10000</v>
      </c>
      <c r="G16" s="7">
        <v>8</v>
      </c>
      <c r="H16" s="5">
        <f t="shared" si="0"/>
        <v>10000</v>
      </c>
      <c r="I16" s="5">
        <f t="shared" si="1"/>
        <v>10000</v>
      </c>
      <c r="J16" s="5">
        <v>80000</v>
      </c>
      <c r="K16" s="9">
        <v>226666.66099999999</v>
      </c>
    </row>
    <row r="17" spans="4:11" x14ac:dyDescent="0.25">
      <c r="D17" s="1"/>
      <c r="E17" s="5"/>
      <c r="G17" s="7">
        <v>9</v>
      </c>
      <c r="H17" s="5">
        <f t="shared" si="0"/>
        <v>10000</v>
      </c>
      <c r="I17" s="5">
        <f t="shared" si="1"/>
        <v>10000</v>
      </c>
      <c r="J17" s="5">
        <v>90000</v>
      </c>
      <c r="K17" s="9">
        <v>229999.99400000001</v>
      </c>
    </row>
    <row r="18" spans="4:11" x14ac:dyDescent="0.25">
      <c r="D18" s="1" t="s">
        <v>7</v>
      </c>
      <c r="E18" s="5">
        <f>E14*E13</f>
        <v>300000</v>
      </c>
      <c r="G18" s="7">
        <v>10</v>
      </c>
      <c r="H18" s="5">
        <f t="shared" si="0"/>
        <v>10000</v>
      </c>
      <c r="I18" s="5">
        <f t="shared" si="1"/>
        <v>10000</v>
      </c>
      <c r="J18" s="5">
        <v>100000</v>
      </c>
      <c r="K18" s="9">
        <v>233333.32699999999</v>
      </c>
    </row>
    <row r="19" spans="4:11" x14ac:dyDescent="0.25">
      <c r="D19" s="1" t="s">
        <v>24</v>
      </c>
      <c r="E19" s="5">
        <f>E18+E10</f>
        <v>500000</v>
      </c>
      <c r="G19" s="7">
        <v>11</v>
      </c>
      <c r="H19" s="5">
        <f t="shared" si="0"/>
        <v>10000</v>
      </c>
      <c r="I19" s="5">
        <f t="shared" si="1"/>
        <v>10000</v>
      </c>
      <c r="J19" s="5">
        <v>110000</v>
      </c>
      <c r="K19" s="9">
        <v>236666.66</v>
      </c>
    </row>
    <row r="20" spans="4:11" x14ac:dyDescent="0.25">
      <c r="E20" s="4"/>
      <c r="G20" s="7">
        <v>12</v>
      </c>
      <c r="H20" s="5">
        <f t="shared" si="0"/>
        <v>10000</v>
      </c>
      <c r="I20" s="5">
        <f t="shared" si="1"/>
        <v>10000</v>
      </c>
      <c r="J20" s="5">
        <v>120000</v>
      </c>
      <c r="K20" s="9">
        <v>239999.99299999999</v>
      </c>
    </row>
    <row r="21" spans="4:11" x14ac:dyDescent="0.25">
      <c r="E21" s="4"/>
      <c r="G21" s="7">
        <v>13</v>
      </c>
      <c r="H21" s="5">
        <f t="shared" si="0"/>
        <v>10000</v>
      </c>
      <c r="I21" s="5">
        <f t="shared" si="1"/>
        <v>10000</v>
      </c>
      <c r="J21" s="5">
        <v>130000</v>
      </c>
      <c r="K21" s="9">
        <v>243333.326</v>
      </c>
    </row>
    <row r="22" spans="4:11" x14ac:dyDescent="0.25">
      <c r="D22" s="1" t="s">
        <v>11</v>
      </c>
      <c r="E22" s="5">
        <v>20000</v>
      </c>
      <c r="G22" s="7">
        <v>14</v>
      </c>
      <c r="H22" s="5">
        <f t="shared" si="0"/>
        <v>10000</v>
      </c>
      <c r="I22" s="5">
        <f t="shared" si="1"/>
        <v>10000</v>
      </c>
      <c r="J22" s="5">
        <v>140000</v>
      </c>
      <c r="K22" s="9">
        <v>246666.65900000001</v>
      </c>
    </row>
    <row r="23" spans="4:11" x14ac:dyDescent="0.25">
      <c r="E23" s="4"/>
      <c r="G23" s="7">
        <v>15</v>
      </c>
      <c r="H23" s="5">
        <f t="shared" si="0"/>
        <v>10000</v>
      </c>
      <c r="I23" s="5">
        <f t="shared" si="1"/>
        <v>10000</v>
      </c>
      <c r="J23" s="5">
        <v>150000</v>
      </c>
      <c r="K23" s="9">
        <v>249999.992</v>
      </c>
    </row>
    <row r="24" spans="4:11" x14ac:dyDescent="0.25">
      <c r="D24" s="2"/>
      <c r="E24" s="4"/>
      <c r="G24" s="7">
        <v>16</v>
      </c>
      <c r="H24" s="5">
        <f t="shared" si="0"/>
        <v>10000</v>
      </c>
      <c r="I24" s="5">
        <f t="shared" si="1"/>
        <v>10000</v>
      </c>
      <c r="J24" s="5">
        <v>160000</v>
      </c>
      <c r="K24" s="9">
        <v>253333.32500000001</v>
      </c>
    </row>
    <row r="25" spans="4:11" ht="15.75" x14ac:dyDescent="0.25">
      <c r="D25" s="17" t="s">
        <v>21</v>
      </c>
      <c r="E25" s="17"/>
      <c r="G25" s="7">
        <v>17</v>
      </c>
      <c r="H25" s="5">
        <f t="shared" si="0"/>
        <v>10000</v>
      </c>
      <c r="I25" s="5">
        <f t="shared" si="1"/>
        <v>10000</v>
      </c>
      <c r="J25" s="5">
        <v>170000</v>
      </c>
      <c r="K25" s="9">
        <v>256666.658</v>
      </c>
    </row>
    <row r="26" spans="4:11" x14ac:dyDescent="0.25">
      <c r="G26" s="7">
        <v>18</v>
      </c>
      <c r="H26" s="5">
        <f t="shared" si="0"/>
        <v>10000</v>
      </c>
      <c r="I26" s="5">
        <f t="shared" si="1"/>
        <v>10000</v>
      </c>
      <c r="J26" s="5">
        <v>180000</v>
      </c>
      <c r="K26" s="9">
        <v>259999.99100000001</v>
      </c>
    </row>
    <row r="27" spans="4:11" x14ac:dyDescent="0.25">
      <c r="G27" s="7">
        <v>19</v>
      </c>
      <c r="H27" s="5">
        <f t="shared" si="0"/>
        <v>10000</v>
      </c>
      <c r="I27" s="5">
        <f t="shared" si="1"/>
        <v>10000</v>
      </c>
      <c r="J27" s="5">
        <v>190000</v>
      </c>
      <c r="K27" s="9">
        <v>263333.32400000002</v>
      </c>
    </row>
    <row r="28" spans="4:11" x14ac:dyDescent="0.25">
      <c r="D28" s="1" t="s">
        <v>14</v>
      </c>
      <c r="E28" s="5">
        <v>40</v>
      </c>
      <c r="G28" s="7">
        <v>20</v>
      </c>
      <c r="H28" s="5">
        <f t="shared" si="0"/>
        <v>10000</v>
      </c>
      <c r="I28" s="5">
        <f t="shared" si="1"/>
        <v>10000</v>
      </c>
      <c r="J28" s="5">
        <v>200000</v>
      </c>
      <c r="K28" s="9">
        <v>266666.65700000001</v>
      </c>
    </row>
    <row r="29" spans="4:11" x14ac:dyDescent="0.25">
      <c r="D29" s="1" t="s">
        <v>15</v>
      </c>
      <c r="E29" s="5">
        <v>95</v>
      </c>
      <c r="G29" s="7">
        <v>21</v>
      </c>
      <c r="H29" s="5">
        <f t="shared" si="0"/>
        <v>10000</v>
      </c>
      <c r="I29" s="5">
        <f t="shared" si="1"/>
        <v>10000</v>
      </c>
      <c r="J29" s="5">
        <v>210000</v>
      </c>
      <c r="K29" s="9">
        <v>269999.99</v>
      </c>
    </row>
    <row r="30" spans="4:11" x14ac:dyDescent="0.25">
      <c r="D30" s="1" t="s">
        <v>16</v>
      </c>
      <c r="E30" s="5">
        <v>120</v>
      </c>
      <c r="G30" s="7">
        <v>22</v>
      </c>
      <c r="H30" s="5">
        <f t="shared" si="0"/>
        <v>10000</v>
      </c>
      <c r="I30" s="5">
        <f t="shared" si="1"/>
        <v>10000</v>
      </c>
      <c r="J30" s="5">
        <v>220000</v>
      </c>
      <c r="K30" s="9">
        <v>273333.32299999997</v>
      </c>
    </row>
    <row r="31" spans="4:11" x14ac:dyDescent="0.25">
      <c r="D31" s="1" t="s">
        <v>23</v>
      </c>
      <c r="E31" s="5">
        <v>60</v>
      </c>
      <c r="G31" s="7">
        <v>23</v>
      </c>
      <c r="H31" s="5">
        <f t="shared" si="0"/>
        <v>10000</v>
      </c>
      <c r="I31" s="5">
        <f t="shared" si="1"/>
        <v>10000</v>
      </c>
      <c r="J31" s="5">
        <v>230000</v>
      </c>
      <c r="K31" s="9">
        <v>276666.65600000002</v>
      </c>
    </row>
    <row r="32" spans="4:11" x14ac:dyDescent="0.25">
      <c r="D32" s="1" t="s">
        <v>17</v>
      </c>
      <c r="E32" s="5">
        <v>50</v>
      </c>
      <c r="G32" s="7">
        <v>24</v>
      </c>
      <c r="H32" s="5">
        <f t="shared" si="0"/>
        <v>10000</v>
      </c>
      <c r="I32" s="5">
        <f t="shared" si="1"/>
        <v>10000</v>
      </c>
      <c r="J32" s="5">
        <v>240000</v>
      </c>
      <c r="K32" s="9">
        <v>279999.989</v>
      </c>
    </row>
    <row r="33" spans="4:11" x14ac:dyDescent="0.25">
      <c r="E33" s="5"/>
      <c r="G33" s="7">
        <v>25</v>
      </c>
      <c r="H33" s="5">
        <f t="shared" si="0"/>
        <v>10000</v>
      </c>
      <c r="I33" s="5">
        <f t="shared" si="1"/>
        <v>10000</v>
      </c>
      <c r="J33" s="5">
        <v>250000</v>
      </c>
      <c r="K33" s="9">
        <v>283333.32199999999</v>
      </c>
    </row>
    <row r="34" spans="4:11" x14ac:dyDescent="0.25">
      <c r="D34" s="1" t="s">
        <v>19</v>
      </c>
      <c r="E34" s="5">
        <f>SUM(E28:E32)</f>
        <v>365</v>
      </c>
      <c r="G34" s="7">
        <v>26</v>
      </c>
      <c r="H34" s="5">
        <f t="shared" si="0"/>
        <v>10000</v>
      </c>
      <c r="I34" s="5">
        <f t="shared" si="1"/>
        <v>10000</v>
      </c>
      <c r="J34" s="5">
        <v>260000</v>
      </c>
      <c r="K34" s="9">
        <v>286666.65500000003</v>
      </c>
    </row>
    <row r="35" spans="4:11" x14ac:dyDescent="0.25">
      <c r="G35" s="7">
        <v>27</v>
      </c>
      <c r="H35" s="5">
        <f t="shared" si="0"/>
        <v>10000</v>
      </c>
      <c r="I35" s="5">
        <f t="shared" si="1"/>
        <v>10000</v>
      </c>
      <c r="J35" s="5">
        <v>270000</v>
      </c>
      <c r="K35" s="9">
        <v>289999.98800000001</v>
      </c>
    </row>
    <row r="36" spans="4:11" ht="15.75" x14ac:dyDescent="0.25">
      <c r="D36" s="20" t="s">
        <v>22</v>
      </c>
      <c r="E36" s="21"/>
      <c r="G36" s="7">
        <v>28</v>
      </c>
      <c r="H36" s="5">
        <f t="shared" si="0"/>
        <v>10000</v>
      </c>
      <c r="I36" s="5">
        <f t="shared" si="1"/>
        <v>10000</v>
      </c>
      <c r="J36" s="5">
        <v>280000</v>
      </c>
      <c r="K36" s="9">
        <v>293333.321</v>
      </c>
    </row>
    <row r="37" spans="4:11" x14ac:dyDescent="0.25">
      <c r="G37" s="7">
        <v>29</v>
      </c>
      <c r="H37" s="5">
        <f t="shared" si="0"/>
        <v>10000</v>
      </c>
      <c r="I37" s="5">
        <f t="shared" si="1"/>
        <v>10000</v>
      </c>
      <c r="J37" s="5">
        <v>290000</v>
      </c>
      <c r="K37" s="9">
        <v>296666.65399999998</v>
      </c>
    </row>
    <row r="38" spans="4:11" x14ac:dyDescent="0.25">
      <c r="D38" s="7" t="s">
        <v>18</v>
      </c>
      <c r="E38" s="5">
        <f>E14+E34</f>
        <v>1198.3333333333335</v>
      </c>
      <c r="G38" s="7">
        <v>30</v>
      </c>
      <c r="H38" s="5">
        <f t="shared" si="0"/>
        <v>10000</v>
      </c>
      <c r="I38" s="5">
        <f t="shared" si="1"/>
        <v>10000</v>
      </c>
      <c r="J38" s="5">
        <v>300000</v>
      </c>
      <c r="K38" s="9">
        <v>299999.98700000002</v>
      </c>
    </row>
    <row r="42" spans="4:11" ht="20.45" customHeight="1" x14ac:dyDescent="0.25">
      <c r="D42" s="22" t="s">
        <v>28</v>
      </c>
      <c r="E42" s="23"/>
      <c r="F42" s="23"/>
      <c r="G42" s="23"/>
      <c r="H42" s="24"/>
    </row>
    <row r="44" spans="4:11" ht="22.5" customHeight="1" x14ac:dyDescent="0.25">
      <c r="D44" s="22" t="s">
        <v>29</v>
      </c>
      <c r="E44" s="23"/>
      <c r="F44" s="23"/>
      <c r="G44" s="23"/>
      <c r="H44" s="24"/>
    </row>
    <row r="46" spans="4:11" x14ac:dyDescent="0.25">
      <c r="D46" s="19" t="s">
        <v>36</v>
      </c>
      <c r="E46" s="25"/>
      <c r="F46" s="25"/>
      <c r="G46" s="25"/>
      <c r="H46" s="25"/>
    </row>
  </sheetData>
  <mergeCells count="7">
    <mergeCell ref="D4:K4"/>
    <mergeCell ref="D8:E8"/>
    <mergeCell ref="D25:E25"/>
    <mergeCell ref="D36:E36"/>
    <mergeCell ref="D46:H46"/>
    <mergeCell ref="D42:H42"/>
    <mergeCell ref="D44:H44"/>
  </mergeCells>
  <hyperlinks>
    <hyperlink ref="D46" r:id="rId1" xr:uid="{10DDEF2D-D771-4598-A3FD-58DF88FEB52D}"/>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3775E-20DA-4802-B4D6-2A92B49F2969}">
  <dimension ref="C4:P115"/>
  <sheetViews>
    <sheetView zoomScaleNormal="100" workbookViewId="0">
      <selection activeCell="L20" sqref="L20"/>
    </sheetView>
  </sheetViews>
  <sheetFormatPr defaultRowHeight="15" x14ac:dyDescent="0.25"/>
  <cols>
    <col min="3" max="3" width="19.7109375" bestFit="1" customWidth="1"/>
    <col min="4" max="4" width="21.85546875" bestFit="1" customWidth="1"/>
    <col min="5" max="5" width="14.28515625" customWidth="1"/>
    <col min="6" max="6" width="11.140625" bestFit="1" customWidth="1"/>
    <col min="7" max="7" width="12.42578125" bestFit="1" customWidth="1"/>
    <col min="8" max="8" width="21.42578125" customWidth="1"/>
    <col min="9" max="9" width="19.5703125" customWidth="1"/>
    <col min="10" max="10" width="13.85546875" customWidth="1"/>
    <col min="11" max="11" width="17.85546875" customWidth="1"/>
    <col min="12" max="12" width="19.42578125" customWidth="1"/>
    <col min="13" max="13" width="21" customWidth="1"/>
    <col min="14" max="14" width="10.85546875" bestFit="1" customWidth="1"/>
    <col min="15" max="15" width="11.85546875" bestFit="1" customWidth="1"/>
    <col min="16" max="16" width="14.140625" customWidth="1"/>
  </cols>
  <sheetData>
    <row r="4" spans="3:16" ht="28.5" x14ac:dyDescent="0.25">
      <c r="D4" s="18" t="s">
        <v>65</v>
      </c>
      <c r="E4" s="18"/>
      <c r="F4" s="18"/>
      <c r="G4" s="18"/>
      <c r="H4" s="18"/>
      <c r="I4" s="18"/>
      <c r="J4" s="18"/>
      <c r="K4" s="18"/>
    </row>
    <row r="7" spans="3:16" x14ac:dyDescent="0.25">
      <c r="D7" s="2"/>
    </row>
    <row r="8" spans="3:16" ht="15.75" x14ac:dyDescent="0.25">
      <c r="D8" s="17" t="s">
        <v>13</v>
      </c>
      <c r="E8" s="17"/>
      <c r="G8" s="8" t="s">
        <v>45</v>
      </c>
      <c r="H8" s="8" t="s">
        <v>48</v>
      </c>
      <c r="I8" s="8" t="s">
        <v>1</v>
      </c>
      <c r="J8" s="8" t="s">
        <v>2</v>
      </c>
      <c r="K8" s="8" t="s">
        <v>49</v>
      </c>
    </row>
    <row r="9" spans="3:16" x14ac:dyDescent="0.25">
      <c r="G9" s="7">
        <v>0</v>
      </c>
      <c r="H9" s="4"/>
      <c r="I9" s="4"/>
      <c r="J9" s="4"/>
      <c r="K9" s="5">
        <f>E10</f>
        <v>25000</v>
      </c>
      <c r="M9" s="9"/>
    </row>
    <row r="10" spans="3:16" x14ac:dyDescent="0.25">
      <c r="D10" s="1" t="s">
        <v>38</v>
      </c>
      <c r="E10" s="5">
        <v>25000</v>
      </c>
      <c r="G10" s="7">
        <v>1</v>
      </c>
      <c r="H10" s="5">
        <f t="shared" ref="H10:H41" si="0">$E$15</f>
        <v>264.16273288864244</v>
      </c>
      <c r="I10" s="5">
        <f>K9*$E$11/52</f>
        <v>45.67307692307692</v>
      </c>
      <c r="J10" s="5">
        <f>H10-I10</f>
        <v>218.48965596556553</v>
      </c>
      <c r="K10" s="5">
        <f>K9-J10</f>
        <v>24781.510344034436</v>
      </c>
      <c r="M10" s="9"/>
      <c r="N10" s="5"/>
      <c r="O10" s="5"/>
      <c r="P10" s="5"/>
    </row>
    <row r="11" spans="3:16" x14ac:dyDescent="0.25">
      <c r="D11" s="1" t="s">
        <v>25</v>
      </c>
      <c r="E11" s="6">
        <v>9.5000000000000001E-2</v>
      </c>
      <c r="G11" s="7">
        <v>2</v>
      </c>
      <c r="H11" s="5">
        <f t="shared" si="0"/>
        <v>264.16273288864244</v>
      </c>
      <c r="I11" s="5">
        <f t="shared" ref="I11:I74" si="1">K10*$E$11/52</f>
        <v>45.273913128524448</v>
      </c>
      <c r="J11" s="5">
        <f t="shared" ref="J11:J74" si="2">H11-I11</f>
        <v>218.888819760118</v>
      </c>
      <c r="K11" s="5">
        <f t="shared" ref="K11:K74" si="3">K10-J11</f>
        <v>24562.621524274316</v>
      </c>
      <c r="M11" s="9"/>
      <c r="N11" s="5"/>
      <c r="O11" s="5"/>
      <c r="P11" s="5"/>
    </row>
    <row r="12" spans="3:16" x14ac:dyDescent="0.25">
      <c r="D12" s="1" t="s">
        <v>12</v>
      </c>
      <c r="E12" s="4">
        <v>2</v>
      </c>
      <c r="G12" s="7">
        <v>3</v>
      </c>
      <c r="H12" s="5">
        <f t="shared" si="0"/>
        <v>264.16273288864244</v>
      </c>
      <c r="I12" s="5">
        <f t="shared" si="1"/>
        <v>44.874020092424232</v>
      </c>
      <c r="J12" s="5">
        <f t="shared" si="2"/>
        <v>219.28871279621819</v>
      </c>
      <c r="K12" s="5">
        <f t="shared" si="3"/>
        <v>24343.3328114781</v>
      </c>
      <c r="M12" s="9"/>
      <c r="N12" s="5"/>
      <c r="O12" s="5"/>
      <c r="P12" s="5"/>
    </row>
    <row r="13" spans="3:16" x14ac:dyDescent="0.25">
      <c r="D13" s="1" t="s">
        <v>44</v>
      </c>
      <c r="E13" s="4">
        <v>104</v>
      </c>
      <c r="G13" s="7">
        <v>4</v>
      </c>
      <c r="H13" s="5">
        <f t="shared" si="0"/>
        <v>264.16273288864244</v>
      </c>
      <c r="I13" s="5">
        <f t="shared" si="1"/>
        <v>44.473396482508065</v>
      </c>
      <c r="J13" s="5">
        <f t="shared" si="2"/>
        <v>219.68933640613437</v>
      </c>
      <c r="K13" s="5">
        <f t="shared" si="3"/>
        <v>24123.643475071964</v>
      </c>
      <c r="M13" s="9"/>
      <c r="N13" s="5"/>
      <c r="O13" s="5"/>
      <c r="P13" s="5"/>
    </row>
    <row r="14" spans="3:16" x14ac:dyDescent="0.25">
      <c r="G14" s="7">
        <v>5</v>
      </c>
      <c r="H14" s="5">
        <f t="shared" si="0"/>
        <v>264.16273288864244</v>
      </c>
      <c r="I14" s="5">
        <f t="shared" si="1"/>
        <v>44.072040964073786</v>
      </c>
      <c r="J14" s="5">
        <f t="shared" si="2"/>
        <v>220.09069192456866</v>
      </c>
      <c r="K14" s="5">
        <f t="shared" si="3"/>
        <v>23903.552783147396</v>
      </c>
      <c r="M14" s="9"/>
      <c r="N14" s="5"/>
      <c r="O14" s="5"/>
      <c r="P14" s="5"/>
    </row>
    <row r="15" spans="3:16" x14ac:dyDescent="0.25">
      <c r="C15" s="12" t="s">
        <v>30</v>
      </c>
      <c r="D15" s="7" t="s">
        <v>51</v>
      </c>
      <c r="E15" s="10">
        <f>PMT(E11/52,E13,-E10,0,0)</f>
        <v>264.16273288864244</v>
      </c>
      <c r="G15" s="7">
        <v>6</v>
      </c>
      <c r="H15" s="5">
        <f t="shared" si="0"/>
        <v>264.16273288864244</v>
      </c>
      <c r="I15" s="5">
        <f t="shared" si="1"/>
        <v>43.669952199980813</v>
      </c>
      <c r="J15" s="5">
        <f t="shared" si="2"/>
        <v>220.49278068866164</v>
      </c>
      <c r="K15" s="5">
        <f t="shared" si="3"/>
        <v>23683.060002458733</v>
      </c>
      <c r="M15" s="9"/>
      <c r="N15" s="5"/>
      <c r="O15" s="5"/>
      <c r="P15" s="5"/>
    </row>
    <row r="16" spans="3:16" x14ac:dyDescent="0.25">
      <c r="C16" s="12" t="s">
        <v>30</v>
      </c>
      <c r="D16" s="7" t="s">
        <v>52</v>
      </c>
      <c r="E16" s="10">
        <f>PMT(E11/12,E12*12,-E10,0,0)</f>
        <v>1147.8623247231328</v>
      </c>
      <c r="G16" s="7">
        <v>7</v>
      </c>
      <c r="H16" s="5">
        <f t="shared" si="0"/>
        <v>264.16273288864244</v>
      </c>
      <c r="I16" s="5">
        <f t="shared" si="1"/>
        <v>43.267128850645761</v>
      </c>
      <c r="J16" s="5">
        <f t="shared" si="2"/>
        <v>220.89560403799669</v>
      </c>
      <c r="K16" s="5">
        <f t="shared" si="3"/>
        <v>23462.164398420737</v>
      </c>
      <c r="M16" s="9"/>
      <c r="N16" s="5"/>
      <c r="O16" s="5"/>
      <c r="P16" s="5"/>
    </row>
    <row r="17" spans="3:16" x14ac:dyDescent="0.25">
      <c r="G17" s="7">
        <v>8</v>
      </c>
      <c r="H17" s="5">
        <f t="shared" si="0"/>
        <v>264.16273288864244</v>
      </c>
      <c r="I17" s="5">
        <f t="shared" si="1"/>
        <v>42.863569574037882</v>
      </c>
      <c r="J17" s="5">
        <f t="shared" si="2"/>
        <v>221.29916331460456</v>
      </c>
      <c r="K17" s="5">
        <f t="shared" si="3"/>
        <v>23240.865235106132</v>
      </c>
      <c r="M17" s="9"/>
      <c r="N17" s="5"/>
      <c r="O17" s="5"/>
      <c r="P17" s="5"/>
    </row>
    <row r="18" spans="3:16" x14ac:dyDescent="0.25">
      <c r="D18" s="1" t="s">
        <v>7</v>
      </c>
      <c r="E18" s="5">
        <f>E15*E13</f>
        <v>27472.924220418812</v>
      </c>
      <c r="G18" s="7">
        <v>9</v>
      </c>
      <c r="H18" s="5">
        <f t="shared" si="0"/>
        <v>264.16273288864244</v>
      </c>
      <c r="I18" s="5">
        <f t="shared" si="1"/>
        <v>42.459273025674669</v>
      </c>
      <c r="J18" s="5">
        <f t="shared" si="2"/>
        <v>221.70345986296778</v>
      </c>
      <c r="K18" s="5">
        <f t="shared" si="3"/>
        <v>23019.161775243163</v>
      </c>
      <c r="M18" s="9"/>
      <c r="N18" s="5"/>
      <c r="O18" s="5"/>
      <c r="P18" s="5"/>
    </row>
    <row r="19" spans="3:16" x14ac:dyDescent="0.25">
      <c r="D19" s="1" t="s">
        <v>8</v>
      </c>
      <c r="E19" s="5">
        <f>E18-E10</f>
        <v>2472.9242204188122</v>
      </c>
      <c r="G19" s="7">
        <v>10</v>
      </c>
      <c r="H19" s="5">
        <f t="shared" si="0"/>
        <v>264.16273288864244</v>
      </c>
      <c r="I19" s="5">
        <f t="shared" si="1"/>
        <v>42.05423785861732</v>
      </c>
      <c r="J19" s="5">
        <f t="shared" si="2"/>
        <v>222.10849503002513</v>
      </c>
      <c r="K19" s="5">
        <f t="shared" si="3"/>
        <v>22797.053280213138</v>
      </c>
      <c r="M19" s="9"/>
      <c r="N19" s="5"/>
      <c r="O19" s="5"/>
      <c r="P19" s="5"/>
    </row>
    <row r="20" spans="3:16" x14ac:dyDescent="0.25">
      <c r="C20" s="3"/>
      <c r="D20" s="1" t="s">
        <v>46</v>
      </c>
      <c r="E20" s="5">
        <f>E19/E13</f>
        <v>23.77811750402704</v>
      </c>
      <c r="G20" s="7">
        <v>11</v>
      </c>
      <c r="H20" s="5">
        <f t="shared" si="0"/>
        <v>264.16273288864244</v>
      </c>
      <c r="I20" s="5">
        <f t="shared" si="1"/>
        <v>41.648462723466309</v>
      </c>
      <c r="J20" s="5">
        <f t="shared" si="2"/>
        <v>222.51427016517613</v>
      </c>
      <c r="K20" s="5">
        <f t="shared" si="3"/>
        <v>22574.539010047964</v>
      </c>
      <c r="M20" s="9"/>
      <c r="N20" s="5"/>
      <c r="O20" s="5"/>
      <c r="P20" s="5"/>
    </row>
    <row r="21" spans="3:16" x14ac:dyDescent="0.25">
      <c r="D21" s="1" t="s">
        <v>10</v>
      </c>
      <c r="E21" s="5">
        <f>E15*52</f>
        <v>13736.462110209406</v>
      </c>
      <c r="G21" s="7">
        <v>12</v>
      </c>
      <c r="H21" s="5">
        <f t="shared" si="0"/>
        <v>264.16273288864244</v>
      </c>
      <c r="I21" s="5">
        <f t="shared" si="1"/>
        <v>41.241946268356855</v>
      </c>
      <c r="J21" s="5">
        <f t="shared" si="2"/>
        <v>222.92078662028558</v>
      </c>
      <c r="K21" s="5">
        <f t="shared" si="3"/>
        <v>22351.618223427678</v>
      </c>
      <c r="M21" s="9"/>
      <c r="N21" s="5"/>
      <c r="O21" s="5"/>
      <c r="P21" s="5"/>
    </row>
    <row r="22" spans="3:16" x14ac:dyDescent="0.25">
      <c r="C22" s="5"/>
      <c r="G22" s="7">
        <v>13</v>
      </c>
      <c r="H22" s="5">
        <f t="shared" si="0"/>
        <v>264.16273288864244</v>
      </c>
      <c r="I22" s="5">
        <f t="shared" si="1"/>
        <v>40.834687138954415</v>
      </c>
      <c r="J22" s="5">
        <f t="shared" si="2"/>
        <v>223.32804574968802</v>
      </c>
      <c r="K22" s="5">
        <f t="shared" si="3"/>
        <v>22128.290177677991</v>
      </c>
      <c r="M22" s="9"/>
      <c r="N22" s="5"/>
      <c r="O22" s="5"/>
      <c r="P22" s="5"/>
    </row>
    <row r="23" spans="3:16" x14ac:dyDescent="0.25">
      <c r="C23" s="5"/>
      <c r="D23" s="14"/>
      <c r="E23" s="3"/>
      <c r="G23" s="7">
        <v>14</v>
      </c>
      <c r="H23" s="5">
        <f t="shared" si="0"/>
        <v>264.16273288864244</v>
      </c>
      <c r="I23" s="5">
        <f t="shared" si="1"/>
        <v>40.426683978450178</v>
      </c>
      <c r="J23" s="5">
        <f t="shared" si="2"/>
        <v>223.73604891019227</v>
      </c>
      <c r="K23" s="5">
        <f t="shared" si="3"/>
        <v>21904.554128767799</v>
      </c>
      <c r="M23" s="9"/>
      <c r="N23" s="5"/>
      <c r="O23" s="5"/>
      <c r="P23" s="5"/>
    </row>
    <row r="24" spans="3:16" x14ac:dyDescent="0.25">
      <c r="C24" s="5"/>
      <c r="E24" s="3"/>
      <c r="G24" s="7">
        <v>15</v>
      </c>
      <c r="H24" s="5">
        <f t="shared" si="0"/>
        <v>264.16273288864244</v>
      </c>
      <c r="I24" s="5">
        <f t="shared" si="1"/>
        <v>40.017935427556559</v>
      </c>
      <c r="J24" s="5">
        <f t="shared" si="2"/>
        <v>224.14479746108589</v>
      </c>
      <c r="K24" s="5">
        <f t="shared" si="3"/>
        <v>21680.409331306713</v>
      </c>
      <c r="M24" s="9"/>
      <c r="N24" s="5"/>
      <c r="O24" s="5"/>
      <c r="P24" s="5"/>
    </row>
    <row r="25" spans="3:16" x14ac:dyDescent="0.25">
      <c r="C25" s="5"/>
      <c r="D25" s="3"/>
      <c r="E25" s="3"/>
      <c r="G25" s="7">
        <v>16</v>
      </c>
      <c r="H25" s="5">
        <f t="shared" si="0"/>
        <v>264.16273288864244</v>
      </c>
      <c r="I25" s="5">
        <f t="shared" si="1"/>
        <v>39.60844012450265</v>
      </c>
      <c r="J25" s="5">
        <f t="shared" si="2"/>
        <v>224.5542927641398</v>
      </c>
      <c r="K25" s="5">
        <f t="shared" si="3"/>
        <v>21455.855038542573</v>
      </c>
      <c r="M25" s="9"/>
      <c r="N25" s="5"/>
      <c r="O25" s="5"/>
      <c r="P25" s="5"/>
    </row>
    <row r="26" spans="3:16" x14ac:dyDescent="0.25">
      <c r="C26" s="5"/>
      <c r="D26" s="2"/>
      <c r="E26" s="4"/>
      <c r="G26" s="7">
        <v>17</v>
      </c>
      <c r="H26" s="5">
        <f t="shared" si="0"/>
        <v>264.16273288864244</v>
      </c>
      <c r="I26" s="5">
        <f t="shared" si="1"/>
        <v>39.198196705029702</v>
      </c>
      <c r="J26" s="5">
        <f t="shared" si="2"/>
        <v>224.96453618361272</v>
      </c>
      <c r="K26" s="5">
        <f t="shared" si="3"/>
        <v>21230.890502358961</v>
      </c>
      <c r="M26" s="9"/>
      <c r="N26" s="5"/>
      <c r="O26" s="5"/>
      <c r="P26" s="5"/>
    </row>
    <row r="27" spans="3:16" x14ac:dyDescent="0.25">
      <c r="C27" s="5"/>
      <c r="G27" s="7">
        <v>18</v>
      </c>
      <c r="H27" s="5">
        <f t="shared" si="0"/>
        <v>264.16273288864244</v>
      </c>
      <c r="I27" s="5">
        <f t="shared" si="1"/>
        <v>38.787203802386564</v>
      </c>
      <c r="J27" s="5">
        <f t="shared" si="2"/>
        <v>225.37552908625588</v>
      </c>
      <c r="K27" s="5">
        <f t="shared" si="3"/>
        <v>21005.514973272704</v>
      </c>
      <c r="M27" s="9"/>
      <c r="N27" s="5"/>
      <c r="O27" s="5"/>
      <c r="P27" s="5"/>
    </row>
    <row r="28" spans="3:16" x14ac:dyDescent="0.25">
      <c r="D28" s="3"/>
      <c r="G28" s="7">
        <v>19</v>
      </c>
      <c r="H28" s="5">
        <f t="shared" si="0"/>
        <v>264.16273288864244</v>
      </c>
      <c r="I28" s="5">
        <f t="shared" si="1"/>
        <v>38.375460047325134</v>
      </c>
      <c r="J28" s="5">
        <f t="shared" si="2"/>
        <v>225.7872728413173</v>
      </c>
      <c r="K28" s="5">
        <f t="shared" si="3"/>
        <v>20779.727700431387</v>
      </c>
      <c r="M28" s="9"/>
      <c r="N28" s="5"/>
      <c r="O28" s="5"/>
      <c r="P28" s="5"/>
    </row>
    <row r="29" spans="3:16" x14ac:dyDescent="0.25">
      <c r="C29" s="3"/>
      <c r="G29" s="7">
        <v>20</v>
      </c>
      <c r="H29" s="5">
        <f t="shared" si="0"/>
        <v>264.16273288864244</v>
      </c>
      <c r="I29" s="5">
        <f t="shared" si="1"/>
        <v>37.962964068095808</v>
      </c>
      <c r="J29" s="5">
        <f t="shared" si="2"/>
        <v>226.19976882054664</v>
      </c>
      <c r="K29" s="5">
        <f t="shared" si="3"/>
        <v>20553.527931610839</v>
      </c>
      <c r="M29" s="9"/>
      <c r="N29" s="5"/>
      <c r="O29" s="5"/>
      <c r="P29" s="5"/>
    </row>
    <row r="30" spans="3:16" x14ac:dyDescent="0.25">
      <c r="C30" s="3"/>
      <c r="G30" s="7">
        <v>21</v>
      </c>
      <c r="H30" s="5">
        <f t="shared" si="0"/>
        <v>264.16273288864244</v>
      </c>
      <c r="I30" s="5">
        <f t="shared" si="1"/>
        <v>37.549714490442881</v>
      </c>
      <c r="J30" s="5">
        <f t="shared" si="2"/>
        <v>226.61301839819956</v>
      </c>
      <c r="K30" s="5">
        <f t="shared" si="3"/>
        <v>20326.91491321264</v>
      </c>
      <c r="M30" s="9"/>
      <c r="N30" s="5"/>
      <c r="O30" s="5"/>
      <c r="P30" s="5"/>
    </row>
    <row r="31" spans="3:16" x14ac:dyDescent="0.25">
      <c r="C31" s="3"/>
      <c r="G31" s="7">
        <v>22</v>
      </c>
      <c r="H31" s="5">
        <f t="shared" si="0"/>
        <v>264.16273288864244</v>
      </c>
      <c r="I31" s="5">
        <f t="shared" si="1"/>
        <v>37.135709937600012</v>
      </c>
      <c r="J31" s="5">
        <f t="shared" si="2"/>
        <v>227.02702295104243</v>
      </c>
      <c r="K31" s="5">
        <f t="shared" si="3"/>
        <v>20099.887890261598</v>
      </c>
      <c r="M31" s="9"/>
      <c r="N31" s="5"/>
      <c r="O31" s="5"/>
      <c r="P31" s="5"/>
    </row>
    <row r="32" spans="3:16" x14ac:dyDescent="0.25">
      <c r="C32" s="3"/>
      <c r="G32" s="7">
        <v>23</v>
      </c>
      <c r="H32" s="5">
        <f t="shared" si="0"/>
        <v>264.16273288864244</v>
      </c>
      <c r="I32" s="5">
        <f t="shared" si="1"/>
        <v>36.72094903028561</v>
      </c>
      <c r="J32" s="5">
        <f t="shared" si="2"/>
        <v>227.44178385835681</v>
      </c>
      <c r="K32" s="5">
        <f t="shared" si="3"/>
        <v>19872.44610640324</v>
      </c>
      <c r="M32" s="9"/>
      <c r="N32" s="5"/>
      <c r="O32" s="5"/>
      <c r="P32" s="5"/>
    </row>
    <row r="33" spans="3:16" x14ac:dyDescent="0.25">
      <c r="C33" s="3"/>
      <c r="G33" s="7">
        <v>24</v>
      </c>
      <c r="H33" s="5">
        <f t="shared" si="0"/>
        <v>264.16273288864244</v>
      </c>
      <c r="I33" s="5">
        <f t="shared" si="1"/>
        <v>36.305430386698227</v>
      </c>
      <c r="J33" s="5">
        <f t="shared" si="2"/>
        <v>227.85730250194422</v>
      </c>
      <c r="K33" s="5">
        <f t="shared" si="3"/>
        <v>19644.588803901297</v>
      </c>
      <c r="M33" s="9"/>
      <c r="N33" s="5"/>
      <c r="O33" s="5"/>
      <c r="P33" s="5"/>
    </row>
    <row r="34" spans="3:16" x14ac:dyDescent="0.25">
      <c r="G34" s="7">
        <v>25</v>
      </c>
      <c r="H34" s="5">
        <f t="shared" si="0"/>
        <v>264.16273288864244</v>
      </c>
      <c r="I34" s="5">
        <f t="shared" si="1"/>
        <v>35.889152622511986</v>
      </c>
      <c r="J34" s="5">
        <f t="shared" si="2"/>
        <v>228.27358026613047</v>
      </c>
      <c r="K34" s="5">
        <f t="shared" si="3"/>
        <v>19416.315223635167</v>
      </c>
      <c r="M34" s="9"/>
      <c r="N34" s="5"/>
      <c r="O34" s="5"/>
      <c r="P34" s="5"/>
    </row>
    <row r="35" spans="3:16" x14ac:dyDescent="0.25">
      <c r="G35" s="7">
        <v>26</v>
      </c>
      <c r="H35" s="5">
        <f t="shared" si="0"/>
        <v>264.16273288864244</v>
      </c>
      <c r="I35" s="5">
        <f t="shared" si="1"/>
        <v>35.472114350871941</v>
      </c>
      <c r="J35" s="5">
        <f t="shared" si="2"/>
        <v>228.69061853777049</v>
      </c>
      <c r="K35" s="5">
        <f t="shared" si="3"/>
        <v>19187.624605097397</v>
      </c>
      <c r="M35" s="9"/>
      <c r="N35" s="5"/>
      <c r="O35" s="5"/>
      <c r="P35" s="5"/>
    </row>
    <row r="36" spans="3:16" x14ac:dyDescent="0.25">
      <c r="G36" s="7">
        <v>27</v>
      </c>
      <c r="H36" s="5">
        <f t="shared" si="0"/>
        <v>264.16273288864244</v>
      </c>
      <c r="I36" s="5">
        <f t="shared" si="1"/>
        <v>35.054314182389476</v>
      </c>
      <c r="J36" s="5">
        <f t="shared" si="2"/>
        <v>229.10841870625296</v>
      </c>
      <c r="K36" s="5">
        <f t="shared" si="3"/>
        <v>18958.516186391145</v>
      </c>
      <c r="M36" s="9"/>
      <c r="N36" s="5"/>
      <c r="O36" s="5"/>
      <c r="P36" s="5"/>
    </row>
    <row r="37" spans="3:16" x14ac:dyDescent="0.25">
      <c r="G37" s="7">
        <v>28</v>
      </c>
      <c r="H37" s="5">
        <f t="shared" si="0"/>
        <v>264.16273288864244</v>
      </c>
      <c r="I37" s="5">
        <f t="shared" si="1"/>
        <v>34.635750725137669</v>
      </c>
      <c r="J37" s="5">
        <f t="shared" si="2"/>
        <v>229.52698216350478</v>
      </c>
      <c r="K37" s="5">
        <f t="shared" si="3"/>
        <v>18728.989204227641</v>
      </c>
      <c r="M37" s="9"/>
      <c r="N37" s="5"/>
      <c r="O37" s="5"/>
      <c r="P37" s="5"/>
    </row>
    <row r="38" spans="3:16" x14ac:dyDescent="0.25">
      <c r="G38" s="7">
        <v>29</v>
      </c>
      <c r="H38" s="5">
        <f t="shared" si="0"/>
        <v>264.16273288864244</v>
      </c>
      <c r="I38" s="5">
        <f t="shared" si="1"/>
        <v>34.216422584646651</v>
      </c>
      <c r="J38" s="5">
        <f t="shared" si="2"/>
        <v>229.9463103039958</v>
      </c>
      <c r="K38" s="5">
        <f t="shared" si="3"/>
        <v>18499.042893923644</v>
      </c>
      <c r="M38" s="9"/>
      <c r="N38" s="5"/>
      <c r="O38" s="5"/>
      <c r="P38" s="5"/>
    </row>
    <row r="39" spans="3:16" x14ac:dyDescent="0.25">
      <c r="G39" s="7">
        <v>30</v>
      </c>
      <c r="H39" s="5">
        <f t="shared" si="0"/>
        <v>264.16273288864244</v>
      </c>
      <c r="I39" s="5">
        <f t="shared" si="1"/>
        <v>33.796328363898965</v>
      </c>
      <c r="J39" s="5">
        <f t="shared" si="2"/>
        <v>230.36640452474347</v>
      </c>
      <c r="K39" s="5">
        <f t="shared" si="3"/>
        <v>18268.676489398902</v>
      </c>
      <c r="L39" s="9"/>
      <c r="M39" s="9"/>
      <c r="N39" s="5"/>
      <c r="O39" s="5"/>
      <c r="P39" s="5"/>
    </row>
    <row r="40" spans="3:16" x14ac:dyDescent="0.25">
      <c r="G40" s="7">
        <v>31</v>
      </c>
      <c r="H40" s="5">
        <f t="shared" si="0"/>
        <v>264.16273288864244</v>
      </c>
      <c r="I40" s="5">
        <f t="shared" si="1"/>
        <v>33.375466663324922</v>
      </c>
      <c r="J40" s="5">
        <f t="shared" si="2"/>
        <v>230.78726622531752</v>
      </c>
      <c r="K40" s="5">
        <f t="shared" si="3"/>
        <v>18037.889223173584</v>
      </c>
      <c r="M40" s="9"/>
      <c r="N40" s="5"/>
      <c r="O40" s="5"/>
      <c r="P40" s="5"/>
    </row>
    <row r="41" spans="3:16" x14ac:dyDescent="0.25">
      <c r="G41" s="7">
        <v>32</v>
      </c>
      <c r="H41" s="5">
        <f t="shared" si="0"/>
        <v>264.16273288864244</v>
      </c>
      <c r="I41" s="5">
        <f t="shared" si="1"/>
        <v>32.953836080797892</v>
      </c>
      <c r="J41" s="5">
        <f t="shared" si="2"/>
        <v>231.20889680784455</v>
      </c>
      <c r="K41" s="5">
        <f t="shared" si="3"/>
        <v>17806.680326365738</v>
      </c>
      <c r="M41" s="9"/>
      <c r="N41" s="5"/>
      <c r="O41" s="5"/>
      <c r="P41" s="5"/>
    </row>
    <row r="42" spans="3:16" x14ac:dyDescent="0.25">
      <c r="G42" s="7">
        <v>33</v>
      </c>
      <c r="H42" s="5">
        <f t="shared" ref="H42:H73" si="4">$E$15</f>
        <v>264.16273288864244</v>
      </c>
      <c r="I42" s="5">
        <f t="shared" si="1"/>
        <v>32.531435211629713</v>
      </c>
      <c r="J42" s="5">
        <f t="shared" si="2"/>
        <v>231.63129767701272</v>
      </c>
      <c r="K42" s="5">
        <f t="shared" si="3"/>
        <v>17575.049028688725</v>
      </c>
      <c r="M42" s="9"/>
      <c r="N42" s="5"/>
      <c r="O42" s="5"/>
      <c r="P42" s="5"/>
    </row>
    <row r="43" spans="3:16" ht="17.100000000000001" customHeight="1" x14ac:dyDescent="0.25">
      <c r="G43" s="7">
        <v>34</v>
      </c>
      <c r="H43" s="5">
        <f t="shared" si="4"/>
        <v>264.16273288864244</v>
      </c>
      <c r="I43" s="5">
        <f t="shared" si="1"/>
        <v>32.10826264856594</v>
      </c>
      <c r="J43" s="5">
        <f t="shared" si="2"/>
        <v>232.05447024007651</v>
      </c>
      <c r="K43" s="5">
        <f t="shared" si="3"/>
        <v>17342.994558448649</v>
      </c>
      <c r="M43" s="9"/>
      <c r="N43" s="5"/>
      <c r="O43" s="5"/>
      <c r="P43" s="5"/>
    </row>
    <row r="44" spans="3:16" x14ac:dyDescent="0.25">
      <c r="G44" s="7">
        <v>35</v>
      </c>
      <c r="H44" s="5">
        <f t="shared" si="4"/>
        <v>264.16273288864244</v>
      </c>
      <c r="I44" s="5">
        <f t="shared" si="1"/>
        <v>31.684316981781187</v>
      </c>
      <c r="J44" s="5">
        <f t="shared" si="2"/>
        <v>232.47841590686124</v>
      </c>
      <c r="K44" s="5">
        <f t="shared" si="3"/>
        <v>17110.516142541786</v>
      </c>
      <c r="M44" s="9"/>
      <c r="N44" s="5"/>
      <c r="O44" s="5"/>
      <c r="P44" s="5"/>
    </row>
    <row r="45" spans="3:16" ht="18.600000000000001" customHeight="1" x14ac:dyDescent="0.25">
      <c r="G45" s="7">
        <v>36</v>
      </c>
      <c r="H45" s="5">
        <f t="shared" si="4"/>
        <v>264.16273288864244</v>
      </c>
      <c r="I45" s="5">
        <f t="shared" si="1"/>
        <v>31.259596798874419</v>
      </c>
      <c r="J45" s="5">
        <f t="shared" si="2"/>
        <v>232.90313608976803</v>
      </c>
      <c r="K45" s="5">
        <f t="shared" si="3"/>
        <v>16877.613006452018</v>
      </c>
      <c r="M45" s="9"/>
      <c r="N45" s="5"/>
      <c r="O45" s="5"/>
      <c r="P45" s="5"/>
    </row>
    <row r="46" spans="3:16" x14ac:dyDescent="0.25">
      <c r="G46" s="7">
        <v>37</v>
      </c>
      <c r="H46" s="5">
        <f t="shared" si="4"/>
        <v>264.16273288864244</v>
      </c>
      <c r="I46" s="5">
        <f t="shared" si="1"/>
        <v>30.834100684864264</v>
      </c>
      <c r="J46" s="5">
        <f t="shared" si="2"/>
        <v>233.32863220377817</v>
      </c>
      <c r="K46" s="5">
        <f t="shared" si="3"/>
        <v>16644.28437424824</v>
      </c>
      <c r="M46" s="9"/>
      <c r="N46" s="5"/>
      <c r="O46" s="5"/>
      <c r="P46" s="5"/>
    </row>
    <row r="47" spans="3:16" x14ac:dyDescent="0.25">
      <c r="G47" s="7">
        <v>38</v>
      </c>
      <c r="H47" s="5">
        <f t="shared" si="4"/>
        <v>264.16273288864244</v>
      </c>
      <c r="I47" s="5">
        <f t="shared" si="1"/>
        <v>30.407827222184284</v>
      </c>
      <c r="J47" s="5">
        <f t="shared" si="2"/>
        <v>233.75490566645814</v>
      </c>
      <c r="K47" s="5">
        <f t="shared" si="3"/>
        <v>16410.529468581783</v>
      </c>
      <c r="M47" s="9"/>
      <c r="N47" s="5"/>
      <c r="O47" s="5"/>
      <c r="P47" s="5"/>
    </row>
    <row r="48" spans="3:16" x14ac:dyDescent="0.25">
      <c r="G48" s="7">
        <v>39</v>
      </c>
      <c r="H48" s="5">
        <f t="shared" si="4"/>
        <v>264.16273288864244</v>
      </c>
      <c r="I48" s="5">
        <f t="shared" si="1"/>
        <v>29.980774990678256</v>
      </c>
      <c r="J48" s="5">
        <f t="shared" si="2"/>
        <v>234.1819578979642</v>
      </c>
      <c r="K48" s="5">
        <f t="shared" si="3"/>
        <v>16176.347510683818</v>
      </c>
      <c r="M48" s="9"/>
      <c r="N48" s="5"/>
      <c r="O48" s="5"/>
      <c r="P48" s="5"/>
    </row>
    <row r="49" spans="7:16" x14ac:dyDescent="0.25">
      <c r="G49" s="7">
        <v>40</v>
      </c>
      <c r="H49" s="5">
        <f t="shared" si="4"/>
        <v>264.16273288864244</v>
      </c>
      <c r="I49" s="5">
        <f t="shared" si="1"/>
        <v>29.552942567595437</v>
      </c>
      <c r="J49" s="5">
        <f t="shared" si="2"/>
        <v>234.609790321047</v>
      </c>
      <c r="K49" s="5">
        <f t="shared" si="3"/>
        <v>15941.737720362771</v>
      </c>
      <c r="M49" s="9"/>
      <c r="N49" s="5"/>
      <c r="O49" s="5"/>
      <c r="P49" s="5"/>
    </row>
    <row r="50" spans="7:16" x14ac:dyDescent="0.25">
      <c r="G50" s="7">
        <v>41</v>
      </c>
      <c r="H50" s="5">
        <f t="shared" si="4"/>
        <v>264.16273288864244</v>
      </c>
      <c r="I50" s="5">
        <f t="shared" si="1"/>
        <v>29.124328527585831</v>
      </c>
      <c r="J50" s="5">
        <f t="shared" si="2"/>
        <v>235.03840436105662</v>
      </c>
      <c r="K50" s="5">
        <f t="shared" si="3"/>
        <v>15706.699316001714</v>
      </c>
      <c r="M50" s="9"/>
      <c r="N50" s="5"/>
      <c r="O50" s="5"/>
      <c r="P50" s="5"/>
    </row>
    <row r="51" spans="7:16" x14ac:dyDescent="0.25">
      <c r="G51" s="7">
        <v>42</v>
      </c>
      <c r="H51" s="5">
        <f t="shared" si="4"/>
        <v>264.16273288864244</v>
      </c>
      <c r="I51" s="5">
        <f t="shared" si="1"/>
        <v>28.694931442695438</v>
      </c>
      <c r="J51" s="5">
        <f t="shared" si="2"/>
        <v>235.467801445947</v>
      </c>
      <c r="K51" s="5">
        <f t="shared" si="3"/>
        <v>15471.231514555766</v>
      </c>
      <c r="M51" s="9"/>
      <c r="N51" s="5"/>
      <c r="O51" s="5"/>
      <c r="P51" s="5"/>
    </row>
    <row r="52" spans="7:16" x14ac:dyDescent="0.25">
      <c r="G52" s="7">
        <v>43</v>
      </c>
      <c r="H52" s="5">
        <f t="shared" si="4"/>
        <v>264.16273288864244</v>
      </c>
      <c r="I52" s="5">
        <f t="shared" si="1"/>
        <v>28.264749882361496</v>
      </c>
      <c r="J52" s="5">
        <f t="shared" si="2"/>
        <v>235.89798300628095</v>
      </c>
      <c r="K52" s="5">
        <f t="shared" si="3"/>
        <v>15235.333531549484</v>
      </c>
      <c r="M52" s="9"/>
      <c r="N52" s="5"/>
      <c r="O52" s="5"/>
      <c r="P52" s="5"/>
    </row>
    <row r="53" spans="7:16" x14ac:dyDescent="0.25">
      <c r="G53" s="7">
        <v>44</v>
      </c>
      <c r="H53" s="5">
        <f t="shared" si="4"/>
        <v>264.16273288864244</v>
      </c>
      <c r="I53" s="5">
        <f t="shared" si="1"/>
        <v>27.833782413407711</v>
      </c>
      <c r="J53" s="5">
        <f t="shared" si="2"/>
        <v>236.32895047523473</v>
      </c>
      <c r="K53" s="5">
        <f t="shared" si="3"/>
        <v>14999.004581074249</v>
      </c>
      <c r="M53" s="9"/>
      <c r="N53" s="5"/>
      <c r="O53" s="5"/>
      <c r="P53" s="5"/>
    </row>
    <row r="54" spans="7:16" x14ac:dyDescent="0.25">
      <c r="G54" s="7">
        <v>45</v>
      </c>
      <c r="H54" s="5">
        <f t="shared" si="4"/>
        <v>264.16273288864244</v>
      </c>
      <c r="I54" s="5">
        <f t="shared" si="1"/>
        <v>27.402027600039496</v>
      </c>
      <c r="J54" s="5">
        <f t="shared" si="2"/>
        <v>236.76070528860294</v>
      </c>
      <c r="K54" s="5">
        <f t="shared" si="3"/>
        <v>14762.243875785645</v>
      </c>
      <c r="M54" s="9"/>
      <c r="N54" s="5"/>
      <c r="O54" s="5"/>
      <c r="P54" s="5"/>
    </row>
    <row r="55" spans="7:16" x14ac:dyDescent="0.25">
      <c r="G55" s="7">
        <v>46</v>
      </c>
      <c r="H55" s="5">
        <f t="shared" si="4"/>
        <v>264.16273288864244</v>
      </c>
      <c r="I55" s="5">
        <f t="shared" si="1"/>
        <v>26.969484003839163</v>
      </c>
      <c r="J55" s="5">
        <f t="shared" si="2"/>
        <v>237.19324888480327</v>
      </c>
      <c r="K55" s="5">
        <f t="shared" si="3"/>
        <v>14525.050626900842</v>
      </c>
      <c r="M55" s="9"/>
      <c r="N55" s="5"/>
      <c r="O55" s="5"/>
      <c r="P55" s="5"/>
    </row>
    <row r="56" spans="7:16" x14ac:dyDescent="0.25">
      <c r="G56" s="7">
        <v>47</v>
      </c>
      <c r="H56" s="5">
        <f t="shared" si="4"/>
        <v>264.16273288864244</v>
      </c>
      <c r="I56" s="5">
        <f t="shared" si="1"/>
        <v>26.536150183761155</v>
      </c>
      <c r="J56" s="5">
        <f t="shared" si="2"/>
        <v>237.62658270488129</v>
      </c>
      <c r="K56" s="5">
        <f t="shared" si="3"/>
        <v>14287.424044195961</v>
      </c>
      <c r="M56" s="9"/>
      <c r="N56" s="5"/>
      <c r="O56" s="5"/>
      <c r="P56" s="5"/>
    </row>
    <row r="57" spans="7:16" x14ac:dyDescent="0.25">
      <c r="G57" s="7">
        <v>48</v>
      </c>
      <c r="H57" s="5">
        <f t="shared" si="4"/>
        <v>264.16273288864244</v>
      </c>
      <c r="I57" s="5">
        <f t="shared" si="1"/>
        <v>26.102024696127238</v>
      </c>
      <c r="J57" s="5">
        <f t="shared" si="2"/>
        <v>238.06070819251519</v>
      </c>
      <c r="K57" s="5">
        <f t="shared" si="3"/>
        <v>14049.363336003446</v>
      </c>
      <c r="M57" s="9"/>
      <c r="N57" s="5"/>
      <c r="O57" s="5"/>
      <c r="P57" s="5"/>
    </row>
    <row r="58" spans="7:16" x14ac:dyDescent="0.25">
      <c r="G58" s="7">
        <v>49</v>
      </c>
      <c r="H58" s="5">
        <f t="shared" si="4"/>
        <v>264.16273288864244</v>
      </c>
      <c r="I58" s="5">
        <f t="shared" si="1"/>
        <v>25.66710609462168</v>
      </c>
      <c r="J58" s="5">
        <f t="shared" si="2"/>
        <v>238.49562679402075</v>
      </c>
      <c r="K58" s="5">
        <f t="shared" si="3"/>
        <v>13810.867709209424</v>
      </c>
      <c r="M58" s="9"/>
      <c r="N58" s="5"/>
      <c r="O58" s="5"/>
      <c r="P58" s="5"/>
    </row>
    <row r="59" spans="7:16" x14ac:dyDescent="0.25">
      <c r="G59" s="7">
        <v>50</v>
      </c>
      <c r="H59" s="5">
        <f t="shared" si="4"/>
        <v>264.16273288864244</v>
      </c>
      <c r="I59" s="5">
        <f t="shared" si="1"/>
        <v>25.231392930286447</v>
      </c>
      <c r="J59" s="5">
        <f t="shared" si="2"/>
        <v>238.93133995835598</v>
      </c>
      <c r="K59" s="5">
        <f t="shared" si="3"/>
        <v>13571.936369251069</v>
      </c>
      <c r="M59" s="9"/>
      <c r="N59" s="5"/>
      <c r="O59" s="5"/>
      <c r="P59" s="5"/>
    </row>
    <row r="60" spans="7:16" x14ac:dyDescent="0.25">
      <c r="G60" s="7">
        <v>51</v>
      </c>
      <c r="H60" s="5">
        <f t="shared" si="4"/>
        <v>264.16273288864244</v>
      </c>
      <c r="I60" s="5">
        <f t="shared" si="1"/>
        <v>24.794883751516377</v>
      </c>
      <c r="J60" s="5">
        <f t="shared" si="2"/>
        <v>239.36784913712606</v>
      </c>
      <c r="K60" s="5">
        <f t="shared" si="3"/>
        <v>13332.568520113942</v>
      </c>
      <c r="M60" s="9"/>
      <c r="N60" s="5"/>
      <c r="O60" s="5"/>
      <c r="P60" s="5"/>
    </row>
    <row r="61" spans="7:16" x14ac:dyDescent="0.25">
      <c r="G61" s="7">
        <v>52</v>
      </c>
      <c r="H61" s="5">
        <f t="shared" si="4"/>
        <v>264.16273288864244</v>
      </c>
      <c r="I61" s="5">
        <f t="shared" si="1"/>
        <v>24.357577104054318</v>
      </c>
      <c r="J61" s="5">
        <f t="shared" si="2"/>
        <v>239.80515578458812</v>
      </c>
      <c r="K61" s="5">
        <f t="shared" si="3"/>
        <v>13092.763364329354</v>
      </c>
      <c r="M61" s="9"/>
      <c r="N61" s="5"/>
      <c r="O61" s="5"/>
      <c r="P61" s="5"/>
    </row>
    <row r="62" spans="7:16" x14ac:dyDescent="0.25">
      <c r="G62" s="7">
        <v>53</v>
      </c>
      <c r="H62" s="5">
        <f t="shared" si="4"/>
        <v>264.16273288864244</v>
      </c>
      <c r="I62" s="5">
        <f t="shared" si="1"/>
        <v>23.919471530986321</v>
      </c>
      <c r="J62" s="5">
        <f t="shared" si="2"/>
        <v>240.24326135765611</v>
      </c>
      <c r="K62" s="5">
        <f t="shared" si="3"/>
        <v>12852.520102971697</v>
      </c>
      <c r="M62" s="9"/>
      <c r="N62" s="5"/>
      <c r="O62" s="5"/>
      <c r="P62" s="5"/>
    </row>
    <row r="63" spans="7:16" x14ac:dyDescent="0.25">
      <c r="G63" s="7">
        <v>54</v>
      </c>
      <c r="H63" s="5">
        <f t="shared" si="4"/>
        <v>264.16273288864244</v>
      </c>
      <c r="I63" s="5">
        <f t="shared" si="1"/>
        <v>23.480565572736754</v>
      </c>
      <c r="J63" s="5">
        <f t="shared" si="2"/>
        <v>240.68216731590567</v>
      </c>
      <c r="K63" s="5">
        <f t="shared" si="3"/>
        <v>12611.837935655791</v>
      </c>
      <c r="M63" s="9"/>
      <c r="N63" s="5"/>
      <c r="O63" s="5"/>
      <c r="P63" s="5"/>
    </row>
    <row r="64" spans="7:16" x14ac:dyDescent="0.25">
      <c r="G64" s="7">
        <v>55</v>
      </c>
      <c r="H64" s="5">
        <f t="shared" si="4"/>
        <v>264.16273288864244</v>
      </c>
      <c r="I64" s="5">
        <f t="shared" si="1"/>
        <v>23.040857767063464</v>
      </c>
      <c r="J64" s="5">
        <f t="shared" si="2"/>
        <v>241.12187512157897</v>
      </c>
      <c r="K64" s="5">
        <f t="shared" si="3"/>
        <v>12370.716060534212</v>
      </c>
      <c r="M64" s="9"/>
      <c r="N64" s="5"/>
      <c r="O64" s="5"/>
      <c r="P64" s="5"/>
    </row>
    <row r="65" spans="7:16" x14ac:dyDescent="0.25">
      <c r="G65" s="7">
        <v>56</v>
      </c>
      <c r="H65" s="5">
        <f t="shared" si="4"/>
        <v>264.16273288864244</v>
      </c>
      <c r="I65" s="5">
        <f t="shared" si="1"/>
        <v>22.600346649052888</v>
      </c>
      <c r="J65" s="5">
        <f t="shared" si="2"/>
        <v>241.56238623958956</v>
      </c>
      <c r="K65" s="5">
        <f t="shared" si="3"/>
        <v>12129.153674294623</v>
      </c>
      <c r="M65" s="9"/>
      <c r="N65" s="5"/>
      <c r="O65" s="5"/>
      <c r="P65" s="5"/>
    </row>
    <row r="66" spans="7:16" x14ac:dyDescent="0.25">
      <c r="G66" s="7">
        <v>57</v>
      </c>
      <c r="H66" s="5">
        <f t="shared" si="4"/>
        <v>264.16273288864244</v>
      </c>
      <c r="I66" s="5">
        <f t="shared" si="1"/>
        <v>22.159030751115175</v>
      </c>
      <c r="J66" s="5">
        <f t="shared" si="2"/>
        <v>242.00370213752726</v>
      </c>
      <c r="K66" s="5">
        <f t="shared" si="3"/>
        <v>11887.149972157096</v>
      </c>
      <c r="M66" s="9"/>
      <c r="N66" s="5"/>
      <c r="O66" s="5"/>
      <c r="P66" s="5"/>
    </row>
    <row r="67" spans="7:16" x14ac:dyDescent="0.25">
      <c r="G67" s="7">
        <v>58</v>
      </c>
      <c r="H67" s="5">
        <f t="shared" si="4"/>
        <v>264.16273288864244</v>
      </c>
      <c r="I67" s="5">
        <f t="shared" si="1"/>
        <v>21.716908602979309</v>
      </c>
      <c r="J67" s="5">
        <f t="shared" si="2"/>
        <v>242.44582428566312</v>
      </c>
      <c r="K67" s="5">
        <f t="shared" si="3"/>
        <v>11644.704147871433</v>
      </c>
      <c r="M67" s="9"/>
      <c r="N67" s="5"/>
      <c r="O67" s="5"/>
      <c r="P67" s="5"/>
    </row>
    <row r="68" spans="7:16" x14ac:dyDescent="0.25">
      <c r="G68" s="7">
        <v>59</v>
      </c>
      <c r="H68" s="5">
        <f t="shared" si="4"/>
        <v>264.16273288864244</v>
      </c>
      <c r="I68" s="5">
        <f t="shared" si="1"/>
        <v>21.273978731688196</v>
      </c>
      <c r="J68" s="5">
        <f t="shared" si="2"/>
        <v>242.88875415695423</v>
      </c>
      <c r="K68" s="5">
        <f t="shared" si="3"/>
        <v>11401.815393714478</v>
      </c>
      <c r="N68" s="5"/>
      <c r="O68" s="5"/>
      <c r="P68" s="5"/>
    </row>
    <row r="69" spans="7:16" x14ac:dyDescent="0.25">
      <c r="G69" s="7">
        <v>60</v>
      </c>
      <c r="H69" s="5">
        <f t="shared" si="4"/>
        <v>264.16273288864244</v>
      </c>
      <c r="I69" s="5">
        <f t="shared" si="1"/>
        <v>20.830239661593758</v>
      </c>
      <c r="J69" s="5">
        <f t="shared" si="2"/>
        <v>243.33249322704867</v>
      </c>
      <c r="K69" s="5">
        <f t="shared" si="3"/>
        <v>11158.48290048743</v>
      </c>
      <c r="N69" s="5"/>
      <c r="O69" s="5"/>
      <c r="P69" s="5"/>
    </row>
    <row r="70" spans="7:16" x14ac:dyDescent="0.25">
      <c r="G70" s="7">
        <v>61</v>
      </c>
      <c r="H70" s="5">
        <f t="shared" si="4"/>
        <v>264.16273288864244</v>
      </c>
      <c r="I70" s="5">
        <f t="shared" si="1"/>
        <v>20.385689914352039</v>
      </c>
      <c r="J70" s="5">
        <f t="shared" si="2"/>
        <v>243.7770429742904</v>
      </c>
      <c r="K70" s="5">
        <f t="shared" si="3"/>
        <v>10914.70585751314</v>
      </c>
      <c r="N70" s="5"/>
      <c r="O70" s="5"/>
      <c r="P70" s="5"/>
    </row>
    <row r="71" spans="7:16" x14ac:dyDescent="0.25">
      <c r="G71" s="7">
        <v>62</v>
      </c>
      <c r="H71" s="5">
        <f t="shared" si="4"/>
        <v>264.16273288864244</v>
      </c>
      <c r="I71" s="5">
        <f t="shared" si="1"/>
        <v>19.940328008918236</v>
      </c>
      <c r="J71" s="5">
        <f t="shared" si="2"/>
        <v>244.22240487972419</v>
      </c>
      <c r="K71" s="5">
        <f t="shared" si="3"/>
        <v>10670.483452633416</v>
      </c>
      <c r="N71" s="5"/>
      <c r="O71" s="5"/>
      <c r="P71" s="5"/>
    </row>
    <row r="72" spans="7:16" x14ac:dyDescent="0.25">
      <c r="G72" s="7">
        <v>63</v>
      </c>
      <c r="H72" s="5">
        <f t="shared" si="4"/>
        <v>264.16273288864244</v>
      </c>
      <c r="I72" s="5">
        <f t="shared" si="1"/>
        <v>19.49415246154182</v>
      </c>
      <c r="J72" s="5">
        <f t="shared" si="2"/>
        <v>244.66858042710061</v>
      </c>
      <c r="K72" s="5">
        <f t="shared" si="3"/>
        <v>10425.814872206316</v>
      </c>
      <c r="N72" s="5"/>
      <c r="O72" s="5"/>
      <c r="P72" s="5"/>
    </row>
    <row r="73" spans="7:16" x14ac:dyDescent="0.25">
      <c r="G73" s="7">
        <v>64</v>
      </c>
      <c r="H73" s="5">
        <f t="shared" si="4"/>
        <v>264.16273288864244</v>
      </c>
      <c r="I73" s="5">
        <f t="shared" si="1"/>
        <v>19.047161785761539</v>
      </c>
      <c r="J73" s="5">
        <f t="shared" si="2"/>
        <v>245.11557110288089</v>
      </c>
      <c r="K73" s="5">
        <f t="shared" si="3"/>
        <v>10180.699301103436</v>
      </c>
      <c r="N73" s="5"/>
      <c r="O73" s="5"/>
      <c r="P73" s="5"/>
    </row>
    <row r="74" spans="7:16" x14ac:dyDescent="0.25">
      <c r="G74" s="7">
        <v>65</v>
      </c>
      <c r="H74" s="5">
        <f t="shared" ref="H74:H105" si="5">$E$15</f>
        <v>264.16273288864244</v>
      </c>
      <c r="I74" s="5">
        <f t="shared" si="1"/>
        <v>18.599354492400508</v>
      </c>
      <c r="J74" s="5">
        <f t="shared" si="2"/>
        <v>245.56337839624194</v>
      </c>
      <c r="K74" s="5">
        <f t="shared" si="3"/>
        <v>9935.1359227071935</v>
      </c>
      <c r="N74" s="5"/>
      <c r="O74" s="5"/>
      <c r="P74" s="5"/>
    </row>
    <row r="75" spans="7:16" x14ac:dyDescent="0.25">
      <c r="G75" s="7">
        <v>66</v>
      </c>
      <c r="H75" s="5">
        <f t="shared" si="5"/>
        <v>264.16273288864244</v>
      </c>
      <c r="I75" s="5">
        <f t="shared" ref="I75:I113" si="6">K74*$E$11/52</f>
        <v>18.150729089561221</v>
      </c>
      <c r="J75" s="5">
        <f t="shared" ref="J75:J114" si="7">H75-I75</f>
        <v>246.01200379908121</v>
      </c>
      <c r="K75" s="5">
        <f t="shared" ref="K75:K113" si="8">K74-J75</f>
        <v>9689.1239189081116</v>
      </c>
      <c r="N75" s="5"/>
      <c r="O75" s="5"/>
      <c r="P75" s="5"/>
    </row>
    <row r="76" spans="7:16" x14ac:dyDescent="0.25">
      <c r="G76" s="7">
        <v>67</v>
      </c>
      <c r="H76" s="5">
        <f t="shared" si="5"/>
        <v>264.16273288864244</v>
      </c>
      <c r="I76" s="5">
        <f t="shared" si="6"/>
        <v>17.701284082620589</v>
      </c>
      <c r="J76" s="5">
        <f t="shared" si="7"/>
        <v>246.46144880602185</v>
      </c>
      <c r="K76" s="5">
        <f t="shared" si="8"/>
        <v>9442.6624701020901</v>
      </c>
      <c r="N76" s="5"/>
      <c r="O76" s="5"/>
      <c r="P76" s="5"/>
    </row>
    <row r="77" spans="7:16" x14ac:dyDescent="0.25">
      <c r="G77" s="7">
        <v>68</v>
      </c>
      <c r="H77" s="5">
        <f t="shared" si="5"/>
        <v>264.16273288864244</v>
      </c>
      <c r="I77" s="5">
        <f t="shared" si="6"/>
        <v>17.251017974224972</v>
      </c>
      <c r="J77" s="5">
        <f t="shared" si="7"/>
        <v>246.91171491441747</v>
      </c>
      <c r="K77" s="5">
        <f t="shared" si="8"/>
        <v>9195.7507551876733</v>
      </c>
      <c r="N77" s="5"/>
      <c r="O77" s="5"/>
      <c r="P77" s="5"/>
    </row>
    <row r="78" spans="7:16" x14ac:dyDescent="0.25">
      <c r="G78" s="7">
        <v>69</v>
      </c>
      <c r="H78" s="5">
        <f t="shared" si="5"/>
        <v>264.16273288864244</v>
      </c>
      <c r="I78" s="5">
        <f t="shared" si="6"/>
        <v>16.799929264285172</v>
      </c>
      <c r="J78" s="5">
        <f t="shared" si="7"/>
        <v>247.36280362435727</v>
      </c>
      <c r="K78" s="5">
        <f t="shared" si="8"/>
        <v>8948.3879515633162</v>
      </c>
      <c r="N78" s="5"/>
      <c r="O78" s="5"/>
      <c r="P78" s="5"/>
    </row>
    <row r="79" spans="7:16" x14ac:dyDescent="0.25">
      <c r="G79" s="7">
        <v>70</v>
      </c>
      <c r="H79" s="5">
        <f t="shared" si="5"/>
        <v>264.16273288864244</v>
      </c>
      <c r="I79" s="5">
        <f t="shared" si="6"/>
        <v>16.348016449971443</v>
      </c>
      <c r="J79" s="5">
        <f t="shared" si="7"/>
        <v>247.81471643867098</v>
      </c>
      <c r="K79" s="5">
        <f t="shared" si="8"/>
        <v>8700.5732351246443</v>
      </c>
      <c r="N79" s="5"/>
      <c r="O79" s="5"/>
      <c r="P79" s="5"/>
    </row>
    <row r="80" spans="7:16" x14ac:dyDescent="0.25">
      <c r="G80" s="7">
        <v>71</v>
      </c>
      <c r="H80" s="5">
        <f t="shared" si="5"/>
        <v>264.16273288864244</v>
      </c>
      <c r="I80" s="5">
        <f t="shared" si="6"/>
        <v>15.895278025708485</v>
      </c>
      <c r="J80" s="5">
        <f t="shared" si="7"/>
        <v>248.26745486293396</v>
      </c>
      <c r="K80" s="5">
        <f t="shared" si="8"/>
        <v>8452.3057802617095</v>
      </c>
      <c r="N80" s="5"/>
      <c r="O80" s="5"/>
      <c r="P80" s="5"/>
    </row>
    <row r="81" spans="7:16" x14ac:dyDescent="0.25">
      <c r="G81" s="7">
        <v>72</v>
      </c>
      <c r="H81" s="5">
        <f t="shared" si="5"/>
        <v>264.16273288864244</v>
      </c>
      <c r="I81" s="5">
        <f t="shared" si="6"/>
        <v>15.441712483170431</v>
      </c>
      <c r="J81" s="5">
        <f t="shared" si="7"/>
        <v>248.72102040547202</v>
      </c>
      <c r="K81" s="5">
        <f t="shared" si="8"/>
        <v>8203.5847598562377</v>
      </c>
      <c r="N81" s="5"/>
      <c r="O81" s="5"/>
      <c r="P81" s="5"/>
    </row>
    <row r="82" spans="7:16" x14ac:dyDescent="0.25">
      <c r="G82" s="7">
        <v>73</v>
      </c>
      <c r="H82" s="5">
        <f t="shared" si="5"/>
        <v>264.16273288864244</v>
      </c>
      <c r="I82" s="5">
        <f t="shared" si="6"/>
        <v>14.987318311275819</v>
      </c>
      <c r="J82" s="5">
        <f t="shared" si="7"/>
        <v>249.17541457736661</v>
      </c>
      <c r="K82" s="5">
        <f t="shared" si="8"/>
        <v>7954.4093452788711</v>
      </c>
      <c r="N82" s="5"/>
      <c r="O82" s="5"/>
      <c r="P82" s="5"/>
    </row>
    <row r="83" spans="7:16" x14ac:dyDescent="0.25">
      <c r="G83" s="7">
        <v>74</v>
      </c>
      <c r="H83" s="5">
        <f t="shared" si="5"/>
        <v>264.16273288864244</v>
      </c>
      <c r="I83" s="5">
        <f t="shared" si="6"/>
        <v>14.532093996182555</v>
      </c>
      <c r="J83" s="5">
        <f t="shared" si="7"/>
        <v>249.63063889245987</v>
      </c>
      <c r="K83" s="5">
        <f t="shared" si="8"/>
        <v>7704.7787063864116</v>
      </c>
      <c r="N83" s="5"/>
      <c r="O83" s="5"/>
      <c r="P83" s="5"/>
    </row>
    <row r="84" spans="7:16" x14ac:dyDescent="0.25">
      <c r="G84" s="7">
        <v>75</v>
      </c>
      <c r="H84" s="5">
        <f t="shared" si="5"/>
        <v>264.16273288864244</v>
      </c>
      <c r="I84" s="5">
        <f t="shared" si="6"/>
        <v>14.076038021282868</v>
      </c>
      <c r="J84" s="5">
        <f t="shared" si="7"/>
        <v>250.08669486735957</v>
      </c>
      <c r="K84" s="5">
        <f t="shared" si="8"/>
        <v>7454.6920115190524</v>
      </c>
      <c r="N84" s="5"/>
      <c r="O84" s="5"/>
      <c r="P84" s="5"/>
    </row>
    <row r="85" spans="7:16" x14ac:dyDescent="0.25">
      <c r="G85" s="7">
        <v>76</v>
      </c>
      <c r="H85" s="5">
        <f t="shared" si="5"/>
        <v>264.16273288864244</v>
      </c>
      <c r="I85" s="5">
        <f t="shared" si="6"/>
        <v>13.619148867198268</v>
      </c>
      <c r="J85" s="5">
        <f t="shared" si="7"/>
        <v>250.54358402144416</v>
      </c>
      <c r="K85" s="5">
        <f t="shared" si="8"/>
        <v>7204.1484274976083</v>
      </c>
      <c r="N85" s="5"/>
      <c r="O85" s="5"/>
      <c r="P85" s="5"/>
    </row>
    <row r="86" spans="7:16" x14ac:dyDescent="0.25">
      <c r="G86" s="7">
        <v>77</v>
      </c>
      <c r="H86" s="5">
        <f t="shared" si="5"/>
        <v>264.16273288864244</v>
      </c>
      <c r="I86" s="5">
        <f t="shared" si="6"/>
        <v>13.161425011774478</v>
      </c>
      <c r="J86" s="5">
        <f t="shared" si="7"/>
        <v>251.00130787686797</v>
      </c>
      <c r="K86" s="5">
        <f t="shared" si="8"/>
        <v>6953.1471196207403</v>
      </c>
      <c r="N86" s="5"/>
      <c r="O86" s="5"/>
      <c r="P86" s="5"/>
    </row>
    <row r="87" spans="7:16" x14ac:dyDescent="0.25">
      <c r="G87" s="7">
        <v>78</v>
      </c>
      <c r="H87" s="5">
        <f t="shared" si="5"/>
        <v>264.16273288864244</v>
      </c>
      <c r="I87" s="5">
        <f t="shared" si="6"/>
        <v>12.702864930076354</v>
      </c>
      <c r="J87" s="5">
        <f t="shared" si="7"/>
        <v>251.45986795856609</v>
      </c>
      <c r="K87" s="5">
        <f t="shared" si="8"/>
        <v>6701.6872516621743</v>
      </c>
      <c r="N87" s="5"/>
      <c r="O87" s="5"/>
      <c r="P87" s="5"/>
    </row>
    <row r="88" spans="7:16" x14ac:dyDescent="0.25">
      <c r="G88" s="7">
        <v>79</v>
      </c>
      <c r="H88" s="5">
        <f t="shared" si="5"/>
        <v>264.16273288864244</v>
      </c>
      <c r="I88" s="5">
        <f t="shared" si="6"/>
        <v>12.243467094382819</v>
      </c>
      <c r="J88" s="5">
        <f t="shared" si="7"/>
        <v>251.91926579425962</v>
      </c>
      <c r="K88" s="5">
        <f t="shared" si="8"/>
        <v>6449.7679858679148</v>
      </c>
      <c r="N88" s="5"/>
      <c r="O88" s="5"/>
      <c r="P88" s="5"/>
    </row>
    <row r="89" spans="7:16" x14ac:dyDescent="0.25">
      <c r="G89" s="7">
        <v>80</v>
      </c>
      <c r="H89" s="5">
        <f t="shared" si="5"/>
        <v>264.16273288864244</v>
      </c>
      <c r="I89" s="5">
        <f t="shared" si="6"/>
        <v>11.783229974181769</v>
      </c>
      <c r="J89" s="5">
        <f t="shared" si="7"/>
        <v>252.37950291446066</v>
      </c>
      <c r="K89" s="5">
        <f t="shared" si="8"/>
        <v>6197.3884829534545</v>
      </c>
      <c r="N89" s="5"/>
      <c r="O89" s="5"/>
      <c r="P89" s="5"/>
    </row>
    <row r="90" spans="7:16" x14ac:dyDescent="0.25">
      <c r="G90" s="7">
        <v>81</v>
      </c>
      <c r="H90" s="5">
        <f t="shared" si="5"/>
        <v>264.16273288864244</v>
      </c>
      <c r="I90" s="5">
        <f t="shared" si="6"/>
        <v>11.322152036164965</v>
      </c>
      <c r="J90" s="5">
        <f t="shared" si="7"/>
        <v>252.84058085247747</v>
      </c>
      <c r="K90" s="5">
        <f t="shared" si="8"/>
        <v>5944.5479021009769</v>
      </c>
      <c r="N90" s="5"/>
      <c r="O90" s="5"/>
      <c r="P90" s="5"/>
    </row>
    <row r="91" spans="7:16" x14ac:dyDescent="0.25">
      <c r="G91" s="7">
        <v>82</v>
      </c>
      <c r="H91" s="5">
        <f t="shared" si="5"/>
        <v>264.16273288864244</v>
      </c>
      <c r="I91" s="5">
        <f t="shared" si="6"/>
        <v>10.86023174422294</v>
      </c>
      <c r="J91" s="5">
        <f t="shared" si="7"/>
        <v>253.30250114441949</v>
      </c>
      <c r="K91" s="5">
        <f t="shared" si="8"/>
        <v>5691.2454009565572</v>
      </c>
      <c r="N91" s="5"/>
      <c r="O91" s="5"/>
      <c r="P91" s="5"/>
    </row>
    <row r="92" spans="7:16" x14ac:dyDescent="0.25">
      <c r="G92" s="7">
        <v>83</v>
      </c>
      <c r="H92" s="5">
        <f t="shared" si="5"/>
        <v>264.16273288864244</v>
      </c>
      <c r="I92" s="5">
        <f t="shared" si="6"/>
        <v>10.397467559439864</v>
      </c>
      <c r="J92" s="5">
        <f t="shared" si="7"/>
        <v>253.76526532920258</v>
      </c>
      <c r="K92" s="5">
        <f t="shared" si="8"/>
        <v>5437.4801356273547</v>
      </c>
      <c r="N92" s="5"/>
      <c r="O92" s="5"/>
      <c r="P92" s="5"/>
    </row>
    <row r="93" spans="7:16" x14ac:dyDescent="0.25">
      <c r="G93" s="7">
        <v>84</v>
      </c>
      <c r="H93" s="5">
        <f t="shared" si="5"/>
        <v>264.16273288864244</v>
      </c>
      <c r="I93" s="5">
        <f t="shared" si="6"/>
        <v>9.933857940088437</v>
      </c>
      <c r="J93" s="5">
        <f t="shared" si="7"/>
        <v>254.22887494855399</v>
      </c>
      <c r="K93" s="5">
        <f t="shared" si="8"/>
        <v>5183.2512606788005</v>
      </c>
      <c r="N93" s="5"/>
      <c r="O93" s="5"/>
      <c r="P93" s="5"/>
    </row>
    <row r="94" spans="7:16" x14ac:dyDescent="0.25">
      <c r="G94" s="7">
        <v>85</v>
      </c>
      <c r="H94" s="5">
        <f t="shared" si="5"/>
        <v>264.16273288864244</v>
      </c>
      <c r="I94" s="5">
        <f t="shared" si="6"/>
        <v>9.4694013416247316</v>
      </c>
      <c r="J94" s="5">
        <f t="shared" si="7"/>
        <v>254.69333154701769</v>
      </c>
      <c r="K94" s="5">
        <f t="shared" si="8"/>
        <v>4928.5579291317827</v>
      </c>
      <c r="N94" s="5"/>
      <c r="O94" s="5"/>
      <c r="P94" s="5"/>
    </row>
    <row r="95" spans="7:16" x14ac:dyDescent="0.25">
      <c r="G95" s="7">
        <v>86</v>
      </c>
      <c r="H95" s="5">
        <f t="shared" si="5"/>
        <v>264.16273288864244</v>
      </c>
      <c r="I95" s="5">
        <f t="shared" si="6"/>
        <v>9.0040962166830649</v>
      </c>
      <c r="J95" s="5">
        <f t="shared" si="7"/>
        <v>255.15863667195939</v>
      </c>
      <c r="K95" s="5">
        <f t="shared" si="8"/>
        <v>4673.3992924598233</v>
      </c>
      <c r="N95" s="5"/>
      <c r="O95" s="5"/>
      <c r="P95" s="5"/>
    </row>
    <row r="96" spans="7:16" x14ac:dyDescent="0.25">
      <c r="G96" s="7">
        <v>87</v>
      </c>
      <c r="H96" s="5">
        <f t="shared" si="5"/>
        <v>264.16273288864244</v>
      </c>
      <c r="I96" s="5">
        <f t="shared" si="6"/>
        <v>8.5379410150708317</v>
      </c>
      <c r="J96" s="5">
        <f t="shared" si="7"/>
        <v>255.62479187357161</v>
      </c>
      <c r="K96" s="5">
        <f t="shared" si="8"/>
        <v>4417.7745005862516</v>
      </c>
      <c r="N96" s="5"/>
      <c r="O96" s="5"/>
      <c r="P96" s="5"/>
    </row>
    <row r="97" spans="7:16" x14ac:dyDescent="0.25">
      <c r="G97" s="7">
        <v>88</v>
      </c>
      <c r="H97" s="5">
        <f t="shared" si="5"/>
        <v>264.16273288864244</v>
      </c>
      <c r="I97" s="5">
        <f t="shared" si="6"/>
        <v>8.0709341837633435</v>
      </c>
      <c r="J97" s="5">
        <f t="shared" si="7"/>
        <v>256.09179870487907</v>
      </c>
      <c r="K97" s="5">
        <f t="shared" si="8"/>
        <v>4161.6827018813729</v>
      </c>
      <c r="N97" s="5"/>
      <c r="O97" s="5"/>
      <c r="P97" s="5"/>
    </row>
    <row r="98" spans="7:16" x14ac:dyDescent="0.25">
      <c r="G98" s="7">
        <v>89</v>
      </c>
      <c r="H98" s="5">
        <f t="shared" si="5"/>
        <v>264.16273288864244</v>
      </c>
      <c r="I98" s="5">
        <f t="shared" si="6"/>
        <v>7.6030741668986614</v>
      </c>
      <c r="J98" s="5">
        <f t="shared" si="7"/>
        <v>256.5596587217438</v>
      </c>
      <c r="K98" s="5">
        <f t="shared" si="8"/>
        <v>3905.1230431596291</v>
      </c>
      <c r="N98" s="5"/>
      <c r="O98" s="5"/>
      <c r="P98" s="5"/>
    </row>
    <row r="99" spans="7:16" x14ac:dyDescent="0.25">
      <c r="G99" s="7">
        <v>90</v>
      </c>
      <c r="H99" s="5">
        <f t="shared" si="5"/>
        <v>264.16273288864244</v>
      </c>
      <c r="I99" s="5">
        <f t="shared" si="6"/>
        <v>7.1343594057723996</v>
      </c>
      <c r="J99" s="5">
        <f t="shared" si="7"/>
        <v>257.02837348287005</v>
      </c>
      <c r="K99" s="5">
        <f t="shared" si="8"/>
        <v>3648.0946696767592</v>
      </c>
      <c r="N99" s="5"/>
      <c r="O99" s="5"/>
      <c r="P99" s="5"/>
    </row>
    <row r="100" spans="7:16" x14ac:dyDescent="0.25">
      <c r="G100" s="7">
        <v>91</v>
      </c>
      <c r="H100" s="5">
        <f t="shared" si="5"/>
        <v>264.16273288864244</v>
      </c>
      <c r="I100" s="5">
        <f t="shared" si="6"/>
        <v>6.6647883388325413</v>
      </c>
      <c r="J100" s="5">
        <f t="shared" si="7"/>
        <v>257.49794454980992</v>
      </c>
      <c r="K100" s="5">
        <f t="shared" si="8"/>
        <v>3390.5967251269494</v>
      </c>
      <c r="N100" s="5"/>
      <c r="O100" s="5"/>
      <c r="P100" s="5"/>
    </row>
    <row r="101" spans="7:16" x14ac:dyDescent="0.25">
      <c r="G101" s="7">
        <v>92</v>
      </c>
      <c r="H101" s="5">
        <f t="shared" si="5"/>
        <v>264.16273288864244</v>
      </c>
      <c r="I101" s="5">
        <f t="shared" si="6"/>
        <v>6.1943594016742347</v>
      </c>
      <c r="J101" s="5">
        <f t="shared" si="7"/>
        <v>257.96837348696818</v>
      </c>
      <c r="K101" s="5">
        <f t="shared" si="8"/>
        <v>3132.6283516399812</v>
      </c>
      <c r="N101" s="5"/>
      <c r="O101" s="5"/>
      <c r="P101" s="5"/>
    </row>
    <row r="102" spans="7:16" x14ac:dyDescent="0.25">
      <c r="G102" s="7">
        <v>93</v>
      </c>
      <c r="H102" s="5">
        <f t="shared" si="5"/>
        <v>264.16273288864244</v>
      </c>
      <c r="I102" s="5">
        <f t="shared" si="6"/>
        <v>5.7230710270345817</v>
      </c>
      <c r="J102" s="5">
        <f t="shared" si="7"/>
        <v>258.43966186160787</v>
      </c>
      <c r="K102" s="5">
        <f t="shared" si="8"/>
        <v>2874.1886897783734</v>
      </c>
      <c r="N102" s="5"/>
      <c r="O102" s="5"/>
      <c r="P102" s="5"/>
    </row>
    <row r="103" spans="7:16" x14ac:dyDescent="0.25">
      <c r="G103" s="7">
        <v>94</v>
      </c>
      <c r="H103" s="5">
        <f t="shared" si="5"/>
        <v>264.16273288864244</v>
      </c>
      <c r="I103" s="5">
        <f t="shared" si="6"/>
        <v>5.2509216447874127</v>
      </c>
      <c r="J103" s="5">
        <f t="shared" si="7"/>
        <v>258.91181124385503</v>
      </c>
      <c r="K103" s="5">
        <f t="shared" si="8"/>
        <v>2615.2768785345183</v>
      </c>
      <c r="N103" s="5"/>
      <c r="O103" s="5"/>
      <c r="P103" s="5"/>
    </row>
    <row r="104" spans="7:16" x14ac:dyDescent="0.25">
      <c r="G104" s="7">
        <v>95</v>
      </c>
      <c r="H104" s="5">
        <f t="shared" si="5"/>
        <v>264.16273288864244</v>
      </c>
      <c r="I104" s="5">
        <f t="shared" si="6"/>
        <v>4.7779096819380626</v>
      </c>
      <c r="J104" s="5">
        <f t="shared" si="7"/>
        <v>259.38482320670437</v>
      </c>
      <c r="K104" s="5">
        <f t="shared" si="8"/>
        <v>2355.892055327814</v>
      </c>
      <c r="N104" s="5"/>
      <c r="O104" s="5"/>
      <c r="P104" s="5"/>
    </row>
    <row r="105" spans="7:16" x14ac:dyDescent="0.25">
      <c r="G105" s="7">
        <v>96</v>
      </c>
      <c r="H105" s="5">
        <f t="shared" si="5"/>
        <v>264.16273288864244</v>
      </c>
      <c r="I105" s="5">
        <f t="shared" si="6"/>
        <v>4.3040335626181214</v>
      </c>
      <c r="J105" s="5">
        <f t="shared" si="7"/>
        <v>259.85869932602429</v>
      </c>
      <c r="K105" s="5">
        <f t="shared" si="8"/>
        <v>2096.0333560017898</v>
      </c>
      <c r="N105" s="5"/>
      <c r="O105" s="5"/>
      <c r="P105" s="5"/>
    </row>
    <row r="106" spans="7:16" x14ac:dyDescent="0.25">
      <c r="G106" s="7">
        <v>97</v>
      </c>
      <c r="H106" s="5">
        <f t="shared" ref="H106:H113" si="9">$E$15</f>
        <v>264.16273288864244</v>
      </c>
      <c r="I106" s="5">
        <f t="shared" si="6"/>
        <v>3.8292917080801931</v>
      </c>
      <c r="J106" s="5">
        <f t="shared" si="7"/>
        <v>260.33344118056226</v>
      </c>
      <c r="K106" s="5">
        <f t="shared" si="8"/>
        <v>1835.6999148212276</v>
      </c>
      <c r="N106" s="5"/>
      <c r="O106" s="5"/>
      <c r="P106" s="5"/>
    </row>
    <row r="107" spans="7:16" x14ac:dyDescent="0.25">
      <c r="G107" s="7">
        <v>98</v>
      </c>
      <c r="H107" s="5">
        <f t="shared" si="9"/>
        <v>264.16273288864244</v>
      </c>
      <c r="I107" s="5">
        <f t="shared" si="6"/>
        <v>3.3536825366926277</v>
      </c>
      <c r="J107" s="5">
        <f t="shared" si="7"/>
        <v>260.80905035194979</v>
      </c>
      <c r="K107" s="5">
        <f t="shared" si="8"/>
        <v>1574.8908644692779</v>
      </c>
      <c r="N107" s="5"/>
      <c r="O107" s="5"/>
      <c r="P107" s="5"/>
    </row>
    <row r="108" spans="7:16" x14ac:dyDescent="0.25">
      <c r="G108" s="7">
        <v>99</v>
      </c>
      <c r="H108" s="5">
        <f t="shared" si="9"/>
        <v>264.16273288864244</v>
      </c>
      <c r="I108" s="5">
        <f t="shared" si="6"/>
        <v>2.8772044639342576</v>
      </c>
      <c r="J108" s="5">
        <f t="shared" si="7"/>
        <v>261.28552842470816</v>
      </c>
      <c r="K108" s="5">
        <f t="shared" si="8"/>
        <v>1313.6053360445696</v>
      </c>
      <c r="N108" s="5"/>
      <c r="O108" s="5"/>
      <c r="P108" s="5"/>
    </row>
    <row r="109" spans="7:16" x14ac:dyDescent="0.25">
      <c r="G109" s="7">
        <v>100</v>
      </c>
      <c r="H109" s="5">
        <f t="shared" si="9"/>
        <v>264.16273288864244</v>
      </c>
      <c r="I109" s="5">
        <f t="shared" si="6"/>
        <v>2.3998559023891177</v>
      </c>
      <c r="J109" s="5">
        <f t="shared" si="7"/>
        <v>261.76287698625333</v>
      </c>
      <c r="K109" s="5">
        <f t="shared" si="8"/>
        <v>1051.8424590583163</v>
      </c>
      <c r="N109" s="5"/>
      <c r="O109" s="5"/>
      <c r="P109" s="5"/>
    </row>
    <row r="110" spans="7:16" x14ac:dyDescent="0.25">
      <c r="G110" s="7">
        <v>101</v>
      </c>
      <c r="H110" s="5">
        <f t="shared" si="9"/>
        <v>264.16273288864244</v>
      </c>
      <c r="I110" s="5">
        <f t="shared" si="6"/>
        <v>1.921635261741155</v>
      </c>
      <c r="J110" s="5">
        <f t="shared" si="7"/>
        <v>262.24109762690131</v>
      </c>
      <c r="K110" s="5">
        <f t="shared" si="8"/>
        <v>789.60136143141494</v>
      </c>
      <c r="N110" s="5"/>
      <c r="O110" s="5"/>
      <c r="P110" s="5"/>
    </row>
    <row r="111" spans="7:16" x14ac:dyDescent="0.25">
      <c r="G111" s="7">
        <v>102</v>
      </c>
      <c r="H111" s="5">
        <f t="shared" si="9"/>
        <v>264.16273288864244</v>
      </c>
      <c r="I111" s="5">
        <f t="shared" si="6"/>
        <v>1.4425409487689314</v>
      </c>
      <c r="J111" s="5">
        <f t="shared" si="7"/>
        <v>262.72019193987353</v>
      </c>
      <c r="K111" s="5">
        <f t="shared" si="8"/>
        <v>526.88116949154141</v>
      </c>
      <c r="N111" s="5"/>
      <c r="O111" s="5"/>
      <c r="P111" s="5"/>
    </row>
    <row r="112" spans="7:16" x14ac:dyDescent="0.25">
      <c r="G112" s="7">
        <v>103</v>
      </c>
      <c r="H112" s="5">
        <f t="shared" si="9"/>
        <v>264.16273288864244</v>
      </c>
      <c r="I112" s="5">
        <f t="shared" si="6"/>
        <v>0.96257136734031612</v>
      </c>
      <c r="J112" s="5">
        <f t="shared" si="7"/>
        <v>263.20016152130211</v>
      </c>
      <c r="K112" s="5">
        <f t="shared" si="8"/>
        <v>263.68100797023931</v>
      </c>
      <c r="N112" s="5"/>
      <c r="O112" s="5"/>
      <c r="P112" s="5"/>
    </row>
    <row r="113" spans="7:16" x14ac:dyDescent="0.25">
      <c r="G113" s="7">
        <v>104</v>
      </c>
      <c r="H113" s="5">
        <f t="shared" si="9"/>
        <v>264.16273288864244</v>
      </c>
      <c r="I113" s="5">
        <f t="shared" si="6"/>
        <v>0.48172491840716797</v>
      </c>
      <c r="J113" s="5">
        <f t="shared" si="7"/>
        <v>263.68100797023527</v>
      </c>
      <c r="K113" s="5">
        <f t="shared" si="8"/>
        <v>4.0358827391173691E-12</v>
      </c>
      <c r="N113" s="5"/>
      <c r="O113" s="5"/>
      <c r="P113" s="5"/>
    </row>
    <row r="114" spans="7:16" x14ac:dyDescent="0.25">
      <c r="G114" s="7" t="s">
        <v>50</v>
      </c>
      <c r="H114" s="15">
        <f>SUM(H10:H113)</f>
        <v>27472.924220418816</v>
      </c>
      <c r="I114" s="15">
        <f>SUM(I10:I113)</f>
        <v>2472.9242204188204</v>
      </c>
      <c r="J114" s="15">
        <f t="shared" si="7"/>
        <v>24999.999999999996</v>
      </c>
      <c r="K114" s="15"/>
      <c r="N114" s="5"/>
      <c r="O114" s="5"/>
      <c r="P114" s="5"/>
    </row>
    <row r="115" spans="7:16" x14ac:dyDescent="0.25">
      <c r="N115" s="5"/>
      <c r="O115" s="5"/>
      <c r="P115" s="5"/>
    </row>
  </sheetData>
  <mergeCells count="2">
    <mergeCell ref="D4:K4"/>
    <mergeCell ref="D8: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PMT&amp;IPMT</vt:lpstr>
      <vt:lpstr>PMT&amp;IPMT-Exercise</vt:lpstr>
      <vt:lpstr>VariableInterestRate</vt:lpstr>
      <vt:lpstr>VariableInterestRate-Exercise</vt:lpstr>
      <vt:lpstr>InterestOnlyLoan-Example</vt:lpstr>
      <vt:lpstr>WeeklyPayments-Example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Tomasz Pomorski</cp:lastModifiedBy>
  <dcterms:created xsi:type="dcterms:W3CDTF">2017-02-21T07:39:47Z</dcterms:created>
  <dcterms:modified xsi:type="dcterms:W3CDTF">2025-07-27T19:40:44Z</dcterms:modified>
</cp:coreProperties>
</file>