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tomas\Pulpit\excelLearning\section14\"/>
    </mc:Choice>
  </mc:AlternateContent>
  <xr:revisionPtr revIDLastSave="0" documentId="13_ncr:1_{C417A90C-AFC7-4691-B0BC-B0F2643DFB3E}" xr6:coauthVersionLast="47" xr6:coauthVersionMax="47" xr10:uidLastSave="{00000000-0000-0000-0000-000000000000}"/>
  <bookViews>
    <workbookView xWindow="-120" yWindow="-120" windowWidth="29040" windowHeight="15720" activeTab="7" xr2:uid="{BED14F21-92FC-4562-8B5A-806700A81F1F}"/>
  </bookViews>
  <sheets>
    <sheet name="Sales" sheetId="1" r:id="rId1"/>
    <sheet name="ExamplePivotTable" sheetId="5" r:id="rId2"/>
    <sheet name="Sheet1" sheetId="6" r:id="rId3"/>
    <sheet name="ExampleTable" sheetId="4" r:id="rId4"/>
    <sheet name="Spare" sheetId="2" r:id="rId5"/>
    <sheet name="1pivottable" sheetId="7" r:id="rId6"/>
    <sheet name="2pivttable" sheetId="8" r:id="rId7"/>
    <sheet name="pivottable3" sheetId="9" r:id="rId8"/>
  </sheets>
  <definedNames>
    <definedName name="Slicer_Area">#N/A</definedName>
    <definedName name="Slicer_Total_sales">#N/A</definedName>
  </definedNames>
  <calcPr calcId="191029"/>
  <pivotCaches>
    <pivotCache cacheId="0" r:id="rId9"/>
    <pivotCache cacheId="15"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1" l="1"/>
  <c r="P32" i="4"/>
  <c r="O32" i="4"/>
  <c r="M32" i="4"/>
  <c r="K32" i="4"/>
  <c r="I32" i="4"/>
  <c r="P22" i="4"/>
  <c r="O22" i="4"/>
  <c r="M22" i="4"/>
  <c r="K22" i="4"/>
  <c r="I22" i="4"/>
  <c r="P31" i="4"/>
  <c r="O31" i="4"/>
  <c r="M31" i="4"/>
  <c r="K31" i="4"/>
  <c r="I31" i="4"/>
  <c r="P21" i="4"/>
  <c r="O21" i="4"/>
  <c r="M21" i="4"/>
  <c r="K21" i="4"/>
  <c r="I21" i="4"/>
  <c r="P30" i="4"/>
  <c r="O30" i="4"/>
  <c r="M30" i="4"/>
  <c r="K30" i="4"/>
  <c r="I30" i="4"/>
  <c r="P20" i="4"/>
  <c r="O20" i="4"/>
  <c r="M20" i="4"/>
  <c r="K20" i="4"/>
  <c r="I20" i="4"/>
  <c r="P29" i="4"/>
  <c r="O29" i="4"/>
  <c r="M29" i="4"/>
  <c r="K29" i="4"/>
  <c r="I29" i="4"/>
  <c r="P19" i="4"/>
  <c r="O19" i="4"/>
  <c r="M19" i="4"/>
  <c r="K19" i="4"/>
  <c r="I19" i="4"/>
  <c r="P28" i="4"/>
  <c r="O28" i="4"/>
  <c r="M28" i="4"/>
  <c r="K28" i="4"/>
  <c r="I28" i="4"/>
  <c r="P18" i="4"/>
  <c r="O18" i="4"/>
  <c r="M18" i="4"/>
  <c r="K18" i="4"/>
  <c r="I18" i="4"/>
  <c r="P27" i="4"/>
  <c r="O27" i="4"/>
  <c r="M27" i="4"/>
  <c r="K27" i="4"/>
  <c r="I27" i="4"/>
  <c r="P17" i="4"/>
  <c r="O17" i="4"/>
  <c r="M17" i="4"/>
  <c r="K17" i="4"/>
  <c r="I17" i="4"/>
  <c r="P26" i="4"/>
  <c r="O26" i="4"/>
  <c r="M26" i="4"/>
  <c r="K26" i="4"/>
  <c r="I26" i="4"/>
  <c r="P16" i="4"/>
  <c r="O16" i="4"/>
  <c r="M16" i="4"/>
  <c r="K16" i="4"/>
  <c r="I16" i="4"/>
  <c r="P25" i="4"/>
  <c r="O25" i="4"/>
  <c r="M25" i="4"/>
  <c r="K25" i="4"/>
  <c r="I25" i="4"/>
  <c r="P15" i="4"/>
  <c r="O15" i="4"/>
  <c r="M15" i="4"/>
  <c r="K15" i="4"/>
  <c r="I15" i="4"/>
  <c r="P24" i="4"/>
  <c r="O24" i="4"/>
  <c r="M24" i="4"/>
  <c r="K24" i="4"/>
  <c r="I24" i="4"/>
  <c r="P14" i="4"/>
  <c r="O14" i="4"/>
  <c r="M14" i="4"/>
  <c r="K14" i="4"/>
  <c r="I14" i="4"/>
  <c r="P23" i="4"/>
  <c r="O23" i="4"/>
  <c r="M23" i="4"/>
  <c r="K23" i="4"/>
  <c r="I23" i="4"/>
  <c r="P13" i="4"/>
  <c r="O13" i="4"/>
  <c r="M13" i="4"/>
  <c r="K13" i="4"/>
  <c r="I13" i="4"/>
  <c r="P12" i="4"/>
  <c r="O12" i="4"/>
  <c r="M12" i="4"/>
  <c r="K12" i="4"/>
  <c r="I12" i="4"/>
  <c r="P11" i="4"/>
  <c r="O11" i="4"/>
  <c r="M11" i="4"/>
  <c r="K11" i="4"/>
  <c r="I11" i="4"/>
  <c r="P10" i="4"/>
  <c r="O10" i="4"/>
  <c r="M10" i="4"/>
  <c r="K10" i="4"/>
  <c r="I10" i="4"/>
  <c r="P9" i="4"/>
  <c r="O9" i="4"/>
  <c r="M9" i="4"/>
  <c r="K9" i="4"/>
  <c r="I9" i="4"/>
  <c r="P8" i="4"/>
  <c r="O8" i="4"/>
  <c r="M8" i="4"/>
  <c r="K8" i="4"/>
  <c r="I8" i="4"/>
  <c r="P7" i="4"/>
  <c r="O7" i="4"/>
  <c r="M7" i="4"/>
  <c r="K7" i="4"/>
  <c r="I7" i="4"/>
  <c r="P6" i="4"/>
  <c r="O6" i="4"/>
  <c r="M6" i="4"/>
  <c r="K6" i="4"/>
  <c r="I6" i="4"/>
  <c r="P5" i="4"/>
  <c r="O5" i="4"/>
  <c r="M5" i="4"/>
  <c r="K5" i="4"/>
  <c r="I5" i="4"/>
  <c r="P4" i="4"/>
  <c r="O4" i="4"/>
  <c r="M4" i="4"/>
  <c r="K4" i="4"/>
  <c r="I4" i="4"/>
  <c r="P3" i="4"/>
  <c r="O3" i="4"/>
  <c r="M3" i="4"/>
  <c r="K3" i="4"/>
  <c r="I3" i="4"/>
  <c r="P52" i="1"/>
  <c r="O52" i="1"/>
  <c r="M52" i="1"/>
  <c r="K52" i="1"/>
  <c r="I52" i="1"/>
  <c r="Q52" i="1" s="1"/>
  <c r="D52" i="1"/>
  <c r="E52" i="1" s="1"/>
  <c r="F52" i="1" s="1"/>
  <c r="P51" i="1"/>
  <c r="O51" i="1"/>
  <c r="M51" i="1"/>
  <c r="K51" i="1"/>
  <c r="I51" i="1"/>
  <c r="Q51" i="1" s="1"/>
  <c r="P50" i="1"/>
  <c r="O50" i="1"/>
  <c r="M50" i="1"/>
  <c r="K50" i="1"/>
  <c r="I50" i="1"/>
  <c r="Q50" i="1" s="1"/>
  <c r="P49" i="1"/>
  <c r="O49" i="1"/>
  <c r="M49" i="1"/>
  <c r="K49" i="1"/>
  <c r="I49" i="1"/>
  <c r="Q49" i="1" s="1"/>
  <c r="P48" i="1"/>
  <c r="O48" i="1"/>
  <c r="M48" i="1"/>
  <c r="K48" i="1"/>
  <c r="I48" i="1"/>
  <c r="Q48" i="1" s="1"/>
  <c r="P47" i="1"/>
  <c r="O47" i="1"/>
  <c r="M47" i="1"/>
  <c r="K47" i="1"/>
  <c r="I47" i="1"/>
  <c r="Q47" i="1" s="1"/>
  <c r="P46" i="1"/>
  <c r="O46" i="1"/>
  <c r="M46" i="1"/>
  <c r="K46" i="1"/>
  <c r="I46" i="1"/>
  <c r="Q46" i="1" s="1"/>
  <c r="P45" i="1"/>
  <c r="O45" i="1"/>
  <c r="M45" i="1"/>
  <c r="K45" i="1"/>
  <c r="I45" i="1"/>
  <c r="Q45" i="1" s="1"/>
  <c r="P44" i="1"/>
  <c r="O44" i="1"/>
  <c r="M44" i="1"/>
  <c r="K44" i="1"/>
  <c r="I44" i="1"/>
  <c r="Q44" i="1" s="1"/>
  <c r="P43" i="1"/>
  <c r="O43" i="1"/>
  <c r="M43" i="1"/>
  <c r="K43" i="1"/>
  <c r="I43" i="1"/>
  <c r="Q43" i="1" s="1"/>
  <c r="P42" i="1"/>
  <c r="O42" i="1"/>
  <c r="M42" i="1"/>
  <c r="K42" i="1"/>
  <c r="I42" i="1"/>
  <c r="P41" i="1"/>
  <c r="O41" i="1"/>
  <c r="M41" i="1"/>
  <c r="K41" i="1"/>
  <c r="I41" i="1"/>
  <c r="Q41" i="1" s="1"/>
  <c r="P40" i="1"/>
  <c r="O40" i="1"/>
  <c r="M40" i="1"/>
  <c r="K40" i="1"/>
  <c r="I40" i="1"/>
  <c r="P39" i="1"/>
  <c r="O39" i="1"/>
  <c r="M39" i="1"/>
  <c r="K39" i="1"/>
  <c r="I39" i="1"/>
  <c r="P38" i="1"/>
  <c r="O38" i="1"/>
  <c r="M38" i="1"/>
  <c r="K38" i="1"/>
  <c r="I38" i="1"/>
  <c r="P37" i="1"/>
  <c r="O37" i="1"/>
  <c r="M37" i="1"/>
  <c r="K37" i="1"/>
  <c r="I37" i="1"/>
  <c r="P36" i="1"/>
  <c r="O36" i="1"/>
  <c r="M36" i="1"/>
  <c r="K36" i="1"/>
  <c r="I36" i="1"/>
  <c r="Q36" i="1" s="1"/>
  <c r="P35" i="1"/>
  <c r="O35" i="1"/>
  <c r="M35" i="1"/>
  <c r="K35" i="1"/>
  <c r="I35" i="1"/>
  <c r="P34" i="1"/>
  <c r="O34" i="1"/>
  <c r="M34" i="1"/>
  <c r="K34" i="1"/>
  <c r="I34" i="1"/>
  <c r="P33" i="1"/>
  <c r="O33" i="1"/>
  <c r="M33" i="1"/>
  <c r="K33" i="1"/>
  <c r="I33" i="1"/>
  <c r="P32" i="1"/>
  <c r="O32" i="1"/>
  <c r="M32" i="1"/>
  <c r="K32" i="1"/>
  <c r="I32" i="1"/>
  <c r="P31" i="1"/>
  <c r="O31" i="1"/>
  <c r="M31" i="1"/>
  <c r="K31" i="1"/>
  <c r="I31" i="1"/>
  <c r="P30" i="1"/>
  <c r="O30" i="1"/>
  <c r="M30" i="1"/>
  <c r="K30" i="1"/>
  <c r="I30" i="1"/>
  <c r="P29" i="1"/>
  <c r="O29" i="1"/>
  <c r="M29" i="1"/>
  <c r="K29" i="1"/>
  <c r="I29" i="1"/>
  <c r="P28" i="1"/>
  <c r="O28" i="1"/>
  <c r="M28" i="1"/>
  <c r="K28" i="1"/>
  <c r="I28" i="1"/>
  <c r="P27" i="1"/>
  <c r="O27" i="1"/>
  <c r="M27" i="1"/>
  <c r="K27" i="1"/>
  <c r="I27" i="1"/>
  <c r="P26" i="1"/>
  <c r="O26" i="1"/>
  <c r="M26" i="1"/>
  <c r="K26" i="1"/>
  <c r="I26" i="1"/>
  <c r="Q26" i="1" s="1"/>
  <c r="P25" i="1"/>
  <c r="O25" i="1"/>
  <c r="M25" i="1"/>
  <c r="K25" i="1"/>
  <c r="I25" i="1"/>
  <c r="P24" i="1"/>
  <c r="O24" i="1"/>
  <c r="M24" i="1"/>
  <c r="K24" i="1"/>
  <c r="I24" i="1"/>
  <c r="Q24" i="1" s="1"/>
  <c r="P23" i="1"/>
  <c r="O23" i="1"/>
  <c r="M23" i="1"/>
  <c r="K23" i="1"/>
  <c r="I23" i="1"/>
  <c r="P22" i="1"/>
  <c r="O22" i="1"/>
  <c r="M22" i="1"/>
  <c r="K22" i="1"/>
  <c r="I22" i="1"/>
  <c r="P21" i="1"/>
  <c r="O21" i="1"/>
  <c r="M21" i="1"/>
  <c r="K21" i="1"/>
  <c r="I21" i="1"/>
  <c r="P20" i="1"/>
  <c r="O20" i="1"/>
  <c r="M20" i="1"/>
  <c r="K20" i="1"/>
  <c r="I20" i="1"/>
  <c r="P19" i="1"/>
  <c r="O19" i="1"/>
  <c r="M19" i="1"/>
  <c r="K19" i="1"/>
  <c r="I19" i="1"/>
  <c r="Q19" i="1" s="1"/>
  <c r="P18" i="1"/>
  <c r="O18" i="1"/>
  <c r="M18" i="1"/>
  <c r="K18" i="1"/>
  <c r="I18" i="1"/>
  <c r="P17" i="1"/>
  <c r="O17" i="1"/>
  <c r="M17" i="1"/>
  <c r="I17" i="1"/>
  <c r="P16" i="1"/>
  <c r="O16" i="1"/>
  <c r="M16" i="1"/>
  <c r="K16" i="1"/>
  <c r="I16" i="1"/>
  <c r="P15" i="1"/>
  <c r="O15" i="1"/>
  <c r="M15" i="1"/>
  <c r="K15" i="1"/>
  <c r="I15" i="1"/>
  <c r="P14" i="1"/>
  <c r="O14" i="1"/>
  <c r="M14" i="1"/>
  <c r="K14" i="1"/>
  <c r="I14" i="1"/>
  <c r="P13" i="1"/>
  <c r="O13" i="1"/>
  <c r="M13" i="1"/>
  <c r="K13" i="1"/>
  <c r="I13" i="1"/>
  <c r="Q13" i="1" s="1"/>
  <c r="P12" i="1"/>
  <c r="O12" i="1"/>
  <c r="M12" i="1"/>
  <c r="K12" i="1"/>
  <c r="I12" i="1"/>
  <c r="P11" i="1"/>
  <c r="O11" i="1"/>
  <c r="M11" i="1"/>
  <c r="K11" i="1"/>
  <c r="I11" i="1"/>
  <c r="P10" i="1"/>
  <c r="O10" i="1"/>
  <c r="M10" i="1"/>
  <c r="K10" i="1"/>
  <c r="I10" i="1"/>
  <c r="Q10" i="1" s="1"/>
  <c r="P9" i="1"/>
  <c r="O9" i="1"/>
  <c r="M9" i="1"/>
  <c r="K9" i="1"/>
  <c r="I9" i="1"/>
  <c r="P8" i="1"/>
  <c r="O8" i="1"/>
  <c r="M8" i="1"/>
  <c r="K8" i="1"/>
  <c r="I8" i="1"/>
  <c r="Q8" i="1" s="1"/>
  <c r="P7" i="1"/>
  <c r="O7" i="1"/>
  <c r="M7" i="1"/>
  <c r="K7" i="1"/>
  <c r="I7" i="1"/>
  <c r="P6" i="1"/>
  <c r="O6" i="1"/>
  <c r="M6" i="1"/>
  <c r="K6" i="1"/>
  <c r="I6" i="1"/>
  <c r="P5" i="1"/>
  <c r="O5" i="1"/>
  <c r="M5" i="1"/>
  <c r="K5" i="1"/>
  <c r="I5" i="1"/>
  <c r="Q5" i="1" s="1"/>
  <c r="P4" i="1"/>
  <c r="O4" i="1"/>
  <c r="M4" i="1"/>
  <c r="K4" i="1"/>
  <c r="I4" i="1"/>
  <c r="P3" i="1"/>
  <c r="O3" i="1"/>
  <c r="M3" i="1"/>
  <c r="K3" i="1"/>
  <c r="I3" i="1"/>
  <c r="Q3" i="1" s="1"/>
  <c r="Q20" i="4" l="1"/>
  <c r="Q22" i="4"/>
  <c r="D3" i="4"/>
  <c r="E3" i="4" s="1"/>
  <c r="F3" i="4" s="1"/>
  <c r="Q26" i="4"/>
  <c r="D10" i="4"/>
  <c r="E10" i="4" s="1"/>
  <c r="F10" i="4" s="1"/>
  <c r="Q30" i="4"/>
  <c r="Q32" i="4"/>
  <c r="Q31" i="4"/>
  <c r="Q29" i="4"/>
  <c r="D19" i="4"/>
  <c r="E19" i="4" s="1"/>
  <c r="F19" i="4" s="1"/>
  <c r="D32" i="4"/>
  <c r="E32" i="4" s="1"/>
  <c r="F32" i="4" s="1"/>
  <c r="Q21" i="4"/>
  <c r="D14" i="4"/>
  <c r="E14" i="4" s="1"/>
  <c r="F14" i="4" s="1"/>
  <c r="D31" i="4"/>
  <c r="E31" i="4" s="1"/>
  <c r="F31" i="4" s="1"/>
  <c r="D22" i="4"/>
  <c r="E22" i="4" s="1"/>
  <c r="F22" i="4" s="1"/>
  <c r="D21" i="4"/>
  <c r="E21" i="4" s="1"/>
  <c r="F21" i="4" s="1"/>
  <c r="D30" i="4"/>
  <c r="E30" i="4" s="1"/>
  <c r="F30" i="4" s="1"/>
  <c r="D20" i="4"/>
  <c r="E20" i="4" s="1"/>
  <c r="F20" i="4" s="1"/>
  <c r="D28" i="4"/>
  <c r="E28" i="4" s="1"/>
  <c r="F28" i="4" s="1"/>
  <c r="D9" i="4"/>
  <c r="E9" i="4" s="1"/>
  <c r="F9" i="4" s="1"/>
  <c r="D12" i="4"/>
  <c r="E12" i="4" s="1"/>
  <c r="F12" i="4" s="1"/>
  <c r="Q14" i="4"/>
  <c r="D17" i="4"/>
  <c r="E17" i="4" s="1"/>
  <c r="F17" i="4" s="1"/>
  <c r="Q16" i="4"/>
  <c r="Q27" i="4"/>
  <c r="Q19" i="4"/>
  <c r="Q24" i="4"/>
  <c r="D27" i="4"/>
  <c r="E27" i="4" s="1"/>
  <c r="F27" i="4" s="1"/>
  <c r="D7" i="4"/>
  <c r="E7" i="4" s="1"/>
  <c r="F7" i="4" s="1"/>
  <c r="Q10" i="4"/>
  <c r="D26" i="4"/>
  <c r="E26" i="4" s="1"/>
  <c r="F26" i="4" s="1"/>
  <c r="Q18" i="4"/>
  <c r="Q15" i="4"/>
  <c r="D29" i="4"/>
  <c r="E29" i="4" s="1"/>
  <c r="F29" i="4" s="1"/>
  <c r="Q28" i="4"/>
  <c r="D18" i="4"/>
  <c r="E18" i="4" s="1"/>
  <c r="F18" i="4" s="1"/>
  <c r="Q17" i="4"/>
  <c r="D16" i="4"/>
  <c r="E16" i="4" s="1"/>
  <c r="F16" i="4" s="1"/>
  <c r="D24" i="4"/>
  <c r="E24" i="4" s="1"/>
  <c r="F24" i="4" s="1"/>
  <c r="Q25" i="4"/>
  <c r="D25" i="4"/>
  <c r="E25" i="4" s="1"/>
  <c r="F25" i="4" s="1"/>
  <c r="D15" i="4"/>
  <c r="E15" i="4" s="1"/>
  <c r="F15" i="4" s="1"/>
  <c r="D4" i="4"/>
  <c r="E4" i="4" s="1"/>
  <c r="F4" i="4" s="1"/>
  <c r="Q5" i="4"/>
  <c r="D5" i="4"/>
  <c r="E5" i="4" s="1"/>
  <c r="F5" i="4" s="1"/>
  <c r="Q12" i="4"/>
  <c r="D6" i="4"/>
  <c r="E6" i="4" s="1"/>
  <c r="F6" i="4" s="1"/>
  <c r="Q7" i="4"/>
  <c r="D8" i="4"/>
  <c r="E8" i="4" s="1"/>
  <c r="F8" i="4" s="1"/>
  <c r="Q23" i="4"/>
  <c r="D11" i="4"/>
  <c r="E11" i="4" s="1"/>
  <c r="F11" i="4" s="1"/>
  <c r="Q4" i="4"/>
  <c r="D23" i="4"/>
  <c r="E23" i="4" s="1"/>
  <c r="F23" i="4" s="1"/>
  <c r="Q13" i="4"/>
  <c r="D13" i="4"/>
  <c r="E13" i="4" s="1"/>
  <c r="F13" i="4" s="1"/>
  <c r="Q9" i="4"/>
  <c r="Q3" i="4"/>
  <c r="Q11" i="4"/>
  <c r="Q6" i="4"/>
  <c r="Q8" i="4"/>
  <c r="Q18" i="1"/>
  <c r="Q34" i="1"/>
  <c r="Q15" i="1"/>
  <c r="Q31" i="1"/>
  <c r="Q12" i="1"/>
  <c r="Q28" i="1"/>
  <c r="Q9" i="1"/>
  <c r="Q25" i="1"/>
  <c r="Q6" i="1"/>
  <c r="Q22" i="1"/>
  <c r="Q38" i="1"/>
  <c r="Q35" i="1"/>
  <c r="Q16" i="1"/>
  <c r="Q32" i="1"/>
  <c r="Q29" i="1"/>
  <c r="Q42" i="1"/>
  <c r="Q7" i="1"/>
  <c r="Q23" i="1"/>
  <c r="Q39" i="1"/>
  <c r="Q4" i="1"/>
  <c r="Q20" i="1"/>
  <c r="Q17" i="1"/>
  <c r="Q33" i="1"/>
  <c r="Q14" i="1"/>
  <c r="Q30" i="1"/>
  <c r="Q11" i="1"/>
  <c r="Q27" i="1"/>
  <c r="Q40" i="1"/>
  <c r="Q21" i="1"/>
  <c r="Q37" i="1"/>
  <c r="R52" i="1"/>
  <c r="D3" i="1"/>
  <c r="E3" i="1" s="1"/>
  <c r="F3" i="1" s="1"/>
  <c r="R3" i="1" s="1"/>
  <c r="D5" i="1"/>
  <c r="E5" i="1" s="1"/>
  <c r="F5" i="1" s="1"/>
  <c r="R5" i="1" s="1"/>
  <c r="D7" i="1"/>
  <c r="E7" i="1" s="1"/>
  <c r="F7" i="1" s="1"/>
  <c r="R7" i="1" s="1"/>
  <c r="D9" i="1"/>
  <c r="E9" i="1" s="1"/>
  <c r="F9" i="1" s="1"/>
  <c r="D11" i="1"/>
  <c r="E11" i="1" s="1"/>
  <c r="F11" i="1" s="1"/>
  <c r="D13" i="1"/>
  <c r="E13" i="1" s="1"/>
  <c r="F13" i="1" s="1"/>
  <c r="R13" i="1" s="1"/>
  <c r="D15" i="1"/>
  <c r="E15" i="1" s="1"/>
  <c r="F15" i="1" s="1"/>
  <c r="R15" i="1" s="1"/>
  <c r="D17" i="1"/>
  <c r="E17" i="1" s="1"/>
  <c r="F17" i="1" s="1"/>
  <c r="R17" i="1" s="1"/>
  <c r="D19" i="1"/>
  <c r="E19" i="1" s="1"/>
  <c r="F19" i="1" s="1"/>
  <c r="R19" i="1" s="1"/>
  <c r="D21" i="1"/>
  <c r="E21" i="1" s="1"/>
  <c r="F21" i="1" s="1"/>
  <c r="D23" i="1"/>
  <c r="E23" i="1" s="1"/>
  <c r="F23" i="1" s="1"/>
  <c r="R23" i="1" s="1"/>
  <c r="D25" i="1"/>
  <c r="E25" i="1" s="1"/>
  <c r="F25" i="1" s="1"/>
  <c r="R25" i="1" s="1"/>
  <c r="D27" i="1"/>
  <c r="E27" i="1" s="1"/>
  <c r="F27" i="1" s="1"/>
  <c r="R27" i="1" s="1"/>
  <c r="D29" i="1"/>
  <c r="E29" i="1" s="1"/>
  <c r="F29" i="1" s="1"/>
  <c r="R29" i="1" s="1"/>
  <c r="D31" i="1"/>
  <c r="E31" i="1" s="1"/>
  <c r="F31" i="1" s="1"/>
  <c r="R31" i="1" s="1"/>
  <c r="D33" i="1"/>
  <c r="E33" i="1" s="1"/>
  <c r="F33" i="1" s="1"/>
  <c r="R33" i="1" s="1"/>
  <c r="D35" i="1"/>
  <c r="E35" i="1" s="1"/>
  <c r="F35" i="1" s="1"/>
  <c r="R35" i="1" s="1"/>
  <c r="D37" i="1"/>
  <c r="E37" i="1" s="1"/>
  <c r="F37" i="1" s="1"/>
  <c r="D39" i="1"/>
  <c r="E39" i="1" s="1"/>
  <c r="F39" i="1" s="1"/>
  <c r="D41" i="1"/>
  <c r="E41" i="1" s="1"/>
  <c r="F41" i="1" s="1"/>
  <c r="R41" i="1" s="1"/>
  <c r="D43" i="1"/>
  <c r="E43" i="1" s="1"/>
  <c r="F43" i="1" s="1"/>
  <c r="R43" i="1" s="1"/>
  <c r="D45" i="1"/>
  <c r="E45" i="1" s="1"/>
  <c r="F45" i="1" s="1"/>
  <c r="R45" i="1" s="1"/>
  <c r="D47" i="1"/>
  <c r="E47" i="1" s="1"/>
  <c r="F47" i="1" s="1"/>
  <c r="R47" i="1" s="1"/>
  <c r="D49" i="1"/>
  <c r="E49" i="1" s="1"/>
  <c r="F49" i="1" s="1"/>
  <c r="R49" i="1" s="1"/>
  <c r="D51" i="1"/>
  <c r="E51" i="1" s="1"/>
  <c r="F51" i="1" s="1"/>
  <c r="R51" i="1" s="1"/>
  <c r="D4" i="1"/>
  <c r="E4" i="1" s="1"/>
  <c r="F4" i="1" s="1"/>
  <c r="R4" i="1" s="1"/>
  <c r="D6" i="1"/>
  <c r="E6" i="1" s="1"/>
  <c r="F6" i="1" s="1"/>
  <c r="R6" i="1" s="1"/>
  <c r="D8" i="1"/>
  <c r="E8" i="1" s="1"/>
  <c r="F8" i="1" s="1"/>
  <c r="R8" i="1" s="1"/>
  <c r="D10" i="1"/>
  <c r="E10" i="1" s="1"/>
  <c r="F10" i="1" s="1"/>
  <c r="R10" i="1" s="1"/>
  <c r="D12" i="1"/>
  <c r="E12" i="1" s="1"/>
  <c r="F12" i="1" s="1"/>
  <c r="R12" i="1" s="1"/>
  <c r="D14" i="1"/>
  <c r="E14" i="1" s="1"/>
  <c r="F14" i="1" s="1"/>
  <c r="R14" i="1" s="1"/>
  <c r="D16" i="1"/>
  <c r="E16" i="1" s="1"/>
  <c r="F16" i="1" s="1"/>
  <c r="R16" i="1" s="1"/>
  <c r="D18" i="1"/>
  <c r="E18" i="1" s="1"/>
  <c r="F18" i="1" s="1"/>
  <c r="R18" i="1" s="1"/>
  <c r="D20" i="1"/>
  <c r="E20" i="1" s="1"/>
  <c r="F20" i="1" s="1"/>
  <c r="D22" i="1"/>
  <c r="E22" i="1" s="1"/>
  <c r="F22" i="1" s="1"/>
  <c r="D24" i="1"/>
  <c r="E24" i="1" s="1"/>
  <c r="F24" i="1" s="1"/>
  <c r="R24" i="1" s="1"/>
  <c r="D26" i="1"/>
  <c r="E26" i="1" s="1"/>
  <c r="F26" i="1" s="1"/>
  <c r="R26" i="1" s="1"/>
  <c r="D28" i="1"/>
  <c r="E28" i="1" s="1"/>
  <c r="F28" i="1" s="1"/>
  <c r="R28" i="1" s="1"/>
  <c r="D30" i="1"/>
  <c r="E30" i="1" s="1"/>
  <c r="F30" i="1" s="1"/>
  <c r="D32" i="1"/>
  <c r="E32" i="1" s="1"/>
  <c r="F32" i="1" s="1"/>
  <c r="D34" i="1"/>
  <c r="E34" i="1" s="1"/>
  <c r="F34" i="1" s="1"/>
  <c r="R34" i="1" s="1"/>
  <c r="D36" i="1"/>
  <c r="E36" i="1" s="1"/>
  <c r="F36" i="1" s="1"/>
  <c r="R36" i="1" s="1"/>
  <c r="D38" i="1"/>
  <c r="E38" i="1" s="1"/>
  <c r="F38" i="1" s="1"/>
  <c r="R38" i="1" s="1"/>
  <c r="D40" i="1"/>
  <c r="E40" i="1" s="1"/>
  <c r="F40" i="1" s="1"/>
  <c r="D42" i="1"/>
  <c r="E42" i="1" s="1"/>
  <c r="F42" i="1" s="1"/>
  <c r="D44" i="1"/>
  <c r="E44" i="1" s="1"/>
  <c r="F44" i="1" s="1"/>
  <c r="R44" i="1" s="1"/>
  <c r="D46" i="1"/>
  <c r="E46" i="1" s="1"/>
  <c r="F46" i="1" s="1"/>
  <c r="R46" i="1" s="1"/>
  <c r="D48" i="1"/>
  <c r="E48" i="1" s="1"/>
  <c r="F48" i="1" s="1"/>
  <c r="R48" i="1" s="1"/>
  <c r="D50" i="1"/>
  <c r="E50" i="1" s="1"/>
  <c r="F50" i="1" s="1"/>
  <c r="R50" i="1" s="1"/>
  <c r="R20" i="4" l="1"/>
  <c r="R32" i="4"/>
  <c r="R22" i="4"/>
  <c r="R31" i="4"/>
  <c r="R5" i="4"/>
  <c r="R3" i="4"/>
  <c r="R19" i="4"/>
  <c r="R10" i="4"/>
  <c r="R29" i="4"/>
  <c r="R30" i="4"/>
  <c r="R21" i="4"/>
  <c r="R26" i="4"/>
  <c r="R14" i="4"/>
  <c r="R25" i="4"/>
  <c r="R12" i="4"/>
  <c r="R9" i="4"/>
  <c r="R28" i="4"/>
  <c r="R15" i="4"/>
  <c r="R27" i="4"/>
  <c r="R17" i="4"/>
  <c r="R24" i="4"/>
  <c r="R7" i="4"/>
  <c r="R16" i="4"/>
  <c r="R18" i="4"/>
  <c r="R4" i="4"/>
  <c r="R23" i="4"/>
  <c r="R8" i="4"/>
  <c r="R6" i="4"/>
  <c r="R11" i="4"/>
  <c r="R13" i="4"/>
  <c r="R42" i="1"/>
  <c r="R40" i="1"/>
  <c r="R11" i="1"/>
  <c r="R21" i="1"/>
  <c r="R30" i="1"/>
  <c r="R32" i="1"/>
  <c r="R22" i="1"/>
  <c r="R9" i="1"/>
  <c r="R39" i="1"/>
  <c r="R20" i="1"/>
  <c r="R37" i="1"/>
</calcChain>
</file>

<file path=xl/sharedStrings.xml><?xml version="1.0" encoding="utf-8"?>
<sst xmlns="http://schemas.openxmlformats.org/spreadsheetml/2006/main" count="299" uniqueCount="82">
  <si>
    <t>Sales person</t>
  </si>
  <si>
    <t xml:space="preserve">Number </t>
  </si>
  <si>
    <t xml:space="preserve">Area </t>
  </si>
  <si>
    <t>Total sales</t>
  </si>
  <si>
    <t>Comission</t>
  </si>
  <si>
    <t>Total Pay</t>
  </si>
  <si>
    <t xml:space="preserve">Salary </t>
  </si>
  <si>
    <t xml:space="preserve">Tables SOLD </t>
  </si>
  <si>
    <t>Tables REV</t>
  </si>
  <si>
    <t xml:space="preserve">Chairs SOLD </t>
  </si>
  <si>
    <t>Chairs REV</t>
  </si>
  <si>
    <t xml:space="preserve">Cabinets SOLD </t>
  </si>
  <si>
    <t>Cabinet REV</t>
  </si>
  <si>
    <t xml:space="preserve">TV Stands SOLD </t>
  </si>
  <si>
    <t>TV Stands REV</t>
  </si>
  <si>
    <t>Total Items Sold</t>
  </si>
  <si>
    <t>Total Reveue</t>
  </si>
  <si>
    <t>Net Profit</t>
  </si>
  <si>
    <t xml:space="preserve">Michael Wilkins </t>
  </si>
  <si>
    <t>South</t>
  </si>
  <si>
    <t xml:space="preserve">Edgar Shelton </t>
  </si>
  <si>
    <t>East</t>
  </si>
  <si>
    <t>Garrett Simons</t>
  </si>
  <si>
    <t>Bill Young</t>
  </si>
  <si>
    <t>North</t>
  </si>
  <si>
    <t>Mattie Phillips</t>
  </si>
  <si>
    <t>West</t>
  </si>
  <si>
    <t>Molly Stevenson</t>
  </si>
  <si>
    <t>Judith Hayes</t>
  </si>
  <si>
    <t>Aubrey Quinn</t>
  </si>
  <si>
    <t>Natasha Harrington</t>
  </si>
  <si>
    <t>Gail Garza</t>
  </si>
  <si>
    <t>Estelle Santo</t>
  </si>
  <si>
    <t>Tom Delgado</t>
  </si>
  <si>
    <t>Chelsea Beck</t>
  </si>
  <si>
    <t>Irene Berry</t>
  </si>
  <si>
    <t>Bertha Bell</t>
  </si>
  <si>
    <t>Catherine Daniel</t>
  </si>
  <si>
    <t>Bonnie Garner</t>
  </si>
  <si>
    <t>Ralph Hamilton</t>
  </si>
  <si>
    <t>Joyce Wales</t>
  </si>
  <si>
    <t>Latoya West</t>
  </si>
  <si>
    <t>Devin Wheeler</t>
  </si>
  <si>
    <t>Annie Parsons</t>
  </si>
  <si>
    <t>Sherry Gregory</t>
  </si>
  <si>
    <t>Misty Murphy</t>
  </si>
  <si>
    <t>Jo Foster</t>
  </si>
  <si>
    <t>Pat Williams</t>
  </si>
  <si>
    <t>Wilbur Lowe</t>
  </si>
  <si>
    <t>Agnes Perkins</t>
  </si>
  <si>
    <t>Lydia Carpenter</t>
  </si>
  <si>
    <t>Guadalupe Howard</t>
  </si>
  <si>
    <t>Lynda Miller</t>
  </si>
  <si>
    <t>Kari Barrett</t>
  </si>
  <si>
    <t>Laurie Porter</t>
  </si>
  <si>
    <t>Dana Logan</t>
  </si>
  <si>
    <t>Randy Lloyd</t>
  </si>
  <si>
    <t>Earl Reynolds</t>
  </si>
  <si>
    <t>Rosemarie Curtis</t>
  </si>
  <si>
    <t>Jennifer Fench</t>
  </si>
  <si>
    <t>Winston Bishop</t>
  </si>
  <si>
    <t>Derek Carroll</t>
  </si>
  <si>
    <t>Darlene Hill</t>
  </si>
  <si>
    <t>Shawn Fox</t>
  </si>
  <si>
    <t>Elizabeth Maleno</t>
  </si>
  <si>
    <t>Joan Becker</t>
  </si>
  <si>
    <t>Edward Park</t>
  </si>
  <si>
    <t>Tina Hayden</t>
  </si>
  <si>
    <t>Rudolph Little</t>
  </si>
  <si>
    <t>Patricia Wood</t>
  </si>
  <si>
    <t>Arlene Morales</t>
  </si>
  <si>
    <t>Leslie McBride</t>
  </si>
  <si>
    <t>Spare Spreadsheet</t>
  </si>
  <si>
    <t>Row Labels</t>
  </si>
  <si>
    <t>Grand Total</t>
  </si>
  <si>
    <t>Sum of Net Profit</t>
  </si>
  <si>
    <t xml:space="preserve">Sum of Tables SOLD </t>
  </si>
  <si>
    <t xml:space="preserve">Sum of Chairs SOLD </t>
  </si>
  <si>
    <t xml:space="preserve">Sum of Cabinets SOLD </t>
  </si>
  <si>
    <t xml:space="preserve">Sum of TV Stands SOLD </t>
  </si>
  <si>
    <t>(All)</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</si>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</sst>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Calibri"/>
      <family val="2"/>
      <scheme val="minor"/>
    </font>
    <font>
      <sz val="11"/>
      <color theme="1"/>
      <name val="Calibri"/>
      <family val="2"/>
      <scheme val="minor"/>
    </font>
    <font>
      <b/>
      <sz val="12"/>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0" borderId="0" xfId="0" applyFont="1"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xf numFmtId="14" fontId="1" fillId="0" borderId="0" xfId="0" applyNumberFormat="1" applyFont="1" applyAlignment="1">
      <alignment horizontal="center"/>
    </xf>
    <xf numFmtId="164" fontId="0" fillId="0" borderId="0" xfId="0" applyNumberFormat="1" applyAlignment="1">
      <alignment horizontal="center"/>
    </xf>
    <xf numFmtId="14" fontId="0" fillId="0" borderId="0" xfId="0" applyNumberFormat="1" applyAlignment="1">
      <alignment horizontal="center"/>
    </xf>
    <xf numFmtId="0" fontId="0" fillId="0" borderId="0" xfId="0" pivotButton="1" applyAlignment="1">
      <alignment horizontal="center"/>
    </xf>
    <xf numFmtId="0" fontId="3" fillId="2" borderId="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4">
    <dxf>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[Pivot+tables+and+charts.xlsx]1pivottable!PivotTable2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pl-PL"/>
              <a:t>sum of net profit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'1pivottable'!$D$10</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'1pivottable'!$C$11:$C$15</c:f>
              <c:strCache>
                <c:ptCount val="4"/>
                <c:pt idx="0">
                  <c:v>East</c:v>
                </c:pt>
                <c:pt idx="1">
                  <c:v>North</c:v>
                </c:pt>
                <c:pt idx="2">
                  <c:v>South</c:v>
                </c:pt>
                <c:pt idx="3">
                  <c:v>West</c:v>
                </c:pt>
              </c:strCache>
            </c:strRef>
          </c:cat>
          <c:val>
            <c:numRef>
              <c:f>'1pivottable'!$D$11:$D$15</c:f>
              <c:numCache>
                <c:formatCode>"£"#\ ##0.00</c:formatCode>
                <c:ptCount val="4"/>
                <c:pt idx="0">
                  <c:v>7506.2249999999995</c:v>
                </c:pt>
                <c:pt idx="1">
                  <c:v>7202.2749999999996</c:v>
                </c:pt>
                <c:pt idx="2">
                  <c:v>5532.5499999999975</c:v>
                </c:pt>
                <c:pt idx="3">
                  <c:v>7738.875</c:v>
                </c:pt>
              </c:numCache>
            </c:numRef>
          </c:val>
          <c:extLst>
            <c:ext xmlns:c16="http://schemas.microsoft.com/office/drawing/2014/chart" uri="{C3380CC4-5D6E-409C-BE32-E72D297353CC}">
              <c16:uniqueId val="{00000000-3760-432B-AE09-3E00EA085E9A}"/>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l-P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[Pivot+tables+and+charts.xlsx]2pivttable!PivotTable4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'2pivttable'!$E$7</c:f>
              <c:strCache>
                <c:ptCount val="1"/>
                <c:pt idx="0">
                  <c:v>Total</c:v>
                </c:pt>
              </c:strCache>
            </c:strRef>
          </c:tx>
          <c:spPr>
            <a:solidFill>
              <a:schemeClr val="accent1"/>
            </a:solidFill>
            <a:ln>
              <a:noFill/>
            </a:ln>
            <a:effectLst/>
          </c:spPr>
          <c:invertIfNegative val="0"/>
          <c:cat>
            <c:strRef>
              <c:f>'2pivttable'!$D$8:$D$18</c:f>
              <c:strCache>
                <c:ptCount val="10"/>
                <c:pt idx="0">
                  <c:v>Bill Young</c:v>
                </c:pt>
                <c:pt idx="1">
                  <c:v>Bonnie Garner</c:v>
                </c:pt>
                <c:pt idx="2">
                  <c:v>Darlene Hill</c:v>
                </c:pt>
                <c:pt idx="3">
                  <c:v>Garrett Simons</c:v>
                </c:pt>
                <c:pt idx="4">
                  <c:v>Jennifer Fench</c:v>
                </c:pt>
                <c:pt idx="5">
                  <c:v>Leslie McBride</c:v>
                </c:pt>
                <c:pt idx="6">
                  <c:v>Natasha Harrington</c:v>
                </c:pt>
                <c:pt idx="7">
                  <c:v>Pat Williams</c:v>
                </c:pt>
                <c:pt idx="8">
                  <c:v>Shawn Fox</c:v>
                </c:pt>
                <c:pt idx="9">
                  <c:v>Wilbur Lowe</c:v>
                </c:pt>
              </c:strCache>
            </c:strRef>
          </c:cat>
          <c:val>
            <c:numRef>
              <c:f>'2pivttable'!$E$8:$E$18</c:f>
              <c:numCache>
                <c:formatCode>"£"#\ ##0.00</c:formatCode>
                <c:ptCount val="10"/>
                <c:pt idx="0">
                  <c:v>3172.7</c:v>
                </c:pt>
                <c:pt idx="1">
                  <c:v>2891.65</c:v>
                </c:pt>
                <c:pt idx="2">
                  <c:v>2822</c:v>
                </c:pt>
                <c:pt idx="3">
                  <c:v>3004.7999999999997</c:v>
                </c:pt>
                <c:pt idx="4">
                  <c:v>3379.45</c:v>
                </c:pt>
                <c:pt idx="5">
                  <c:v>3212.7</c:v>
                </c:pt>
                <c:pt idx="6">
                  <c:v>2920.8999999999996</c:v>
                </c:pt>
                <c:pt idx="7">
                  <c:v>3277.85</c:v>
                </c:pt>
                <c:pt idx="8">
                  <c:v>3972.3500000000004</c:v>
                </c:pt>
                <c:pt idx="9">
                  <c:v>3050.75</c:v>
                </c:pt>
              </c:numCache>
            </c:numRef>
          </c:val>
          <c:extLst>
            <c:ext xmlns:c16="http://schemas.microsoft.com/office/drawing/2014/chart" uri="{C3380CC4-5D6E-409C-BE32-E72D297353CC}">
              <c16:uniqueId val="{00000000-4C1B-4F8C-9635-0FFA71F27CDE}"/>
            </c:ext>
          </c:extLst>
        </c:ser>
        <c:dLbls>
          <c:showLegendKey val="0"/>
          <c:showVal val="0"/>
          <c:showCatName val="0"/>
          <c:showSerName val="0"/>
          <c:showPercent val="0"/>
          <c:showBubbleSize val="0"/>
        </c:dLbls>
        <c:gapWidth val="219"/>
        <c:overlap val="-27"/>
        <c:axId val="1131184656"/>
        <c:axId val="1131185136"/>
      </c:barChart>
      <c:catAx>
        <c:axId val="113118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31185136"/>
        <c:crosses val="autoZero"/>
        <c:auto val="1"/>
        <c:lblAlgn val="ctr"/>
        <c:lblOffset val="100"/>
        <c:noMultiLvlLbl val="0"/>
      </c:catAx>
      <c:valAx>
        <c:axId val="1131185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3118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[Pivot+tables+and+charts.xlsx]pivottable3!PivotTable7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pivottable3!$C$8</c:f>
              <c:strCache>
                <c:ptCount val="1"/>
                <c:pt idx="0">
                  <c:v>Sum of Tables SOLD </c:v>
                </c:pt>
              </c:strCache>
            </c:strRef>
          </c:tx>
          <c:spPr>
            <a:solidFill>
              <a:schemeClr val="accent1"/>
            </a:solidFill>
            <a:ln>
              <a:noFill/>
            </a:ln>
            <a:effectLst/>
          </c:spPr>
          <c:invertIfNegative val="0"/>
          <c:cat>
            <c:strRef>
              <c:f>pivottable3!$B$9:$B$13</c:f>
              <c:strCache>
                <c:ptCount val="4"/>
                <c:pt idx="0">
                  <c:v>East</c:v>
                </c:pt>
                <c:pt idx="1">
                  <c:v>North</c:v>
                </c:pt>
                <c:pt idx="2">
                  <c:v>South</c:v>
                </c:pt>
                <c:pt idx="3">
                  <c:v>West</c:v>
                </c:pt>
              </c:strCache>
            </c:strRef>
          </c:cat>
          <c:val>
            <c:numRef>
              <c:f>pivottable3!$C$9:$C$13</c:f>
              <c:numCache>
                <c:formatCode>General</c:formatCode>
                <c:ptCount val="4"/>
                <c:pt idx="0">
                  <c:v>55</c:v>
                </c:pt>
                <c:pt idx="1">
                  <c:v>70</c:v>
                </c:pt>
                <c:pt idx="2">
                  <c:v>60</c:v>
                </c:pt>
                <c:pt idx="3">
                  <c:v>82</c:v>
                </c:pt>
              </c:numCache>
            </c:numRef>
          </c:val>
          <c:extLst>
            <c:ext xmlns:c16="http://schemas.microsoft.com/office/drawing/2014/chart" uri="{C3380CC4-5D6E-409C-BE32-E72D297353CC}">
              <c16:uniqueId val="{00000000-3FCE-42CC-A5FE-BFF686865CA2}"/>
            </c:ext>
          </c:extLst>
        </c:ser>
        <c:ser>
          <c:idx val="1"/>
          <c:order val="1"/>
          <c:tx>
            <c:strRef>
              <c:f>pivottable3!$D$8</c:f>
              <c:strCache>
                <c:ptCount val="1"/>
                <c:pt idx="0">
                  <c:v>Sum of Cabinets SOLD </c:v>
                </c:pt>
              </c:strCache>
            </c:strRef>
          </c:tx>
          <c:spPr>
            <a:solidFill>
              <a:schemeClr val="accent2"/>
            </a:solidFill>
            <a:ln>
              <a:noFill/>
            </a:ln>
            <a:effectLst/>
          </c:spPr>
          <c:invertIfNegative val="0"/>
          <c:cat>
            <c:strRef>
              <c:f>pivottable3!$B$9:$B$13</c:f>
              <c:strCache>
                <c:ptCount val="4"/>
                <c:pt idx="0">
                  <c:v>East</c:v>
                </c:pt>
                <c:pt idx="1">
                  <c:v>North</c:v>
                </c:pt>
                <c:pt idx="2">
                  <c:v>South</c:v>
                </c:pt>
                <c:pt idx="3">
                  <c:v>West</c:v>
                </c:pt>
              </c:strCache>
            </c:strRef>
          </c:cat>
          <c:val>
            <c:numRef>
              <c:f>pivottable3!$D$9:$D$13</c:f>
              <c:numCache>
                <c:formatCode>General</c:formatCode>
                <c:ptCount val="4"/>
                <c:pt idx="0">
                  <c:v>58</c:v>
                </c:pt>
                <c:pt idx="1">
                  <c:v>62</c:v>
                </c:pt>
                <c:pt idx="2">
                  <c:v>46</c:v>
                </c:pt>
                <c:pt idx="3">
                  <c:v>80</c:v>
                </c:pt>
              </c:numCache>
            </c:numRef>
          </c:val>
          <c:extLst>
            <c:ext xmlns:c16="http://schemas.microsoft.com/office/drawing/2014/chart" uri="{C3380CC4-5D6E-409C-BE32-E72D297353CC}">
              <c16:uniqueId val="{00000001-3FCE-42CC-A5FE-BFF686865CA2}"/>
            </c:ext>
          </c:extLst>
        </c:ser>
        <c:ser>
          <c:idx val="2"/>
          <c:order val="2"/>
          <c:tx>
            <c:strRef>
              <c:f>pivottable3!$E$8</c:f>
              <c:strCache>
                <c:ptCount val="1"/>
                <c:pt idx="0">
                  <c:v>Sum of Chairs SOLD </c:v>
                </c:pt>
              </c:strCache>
            </c:strRef>
          </c:tx>
          <c:spPr>
            <a:solidFill>
              <a:schemeClr val="accent3"/>
            </a:solidFill>
            <a:ln>
              <a:noFill/>
            </a:ln>
            <a:effectLst/>
          </c:spPr>
          <c:invertIfNegative val="0"/>
          <c:cat>
            <c:strRef>
              <c:f>pivottable3!$B$9:$B$13</c:f>
              <c:strCache>
                <c:ptCount val="4"/>
                <c:pt idx="0">
                  <c:v>East</c:v>
                </c:pt>
                <c:pt idx="1">
                  <c:v>North</c:v>
                </c:pt>
                <c:pt idx="2">
                  <c:v>South</c:v>
                </c:pt>
                <c:pt idx="3">
                  <c:v>West</c:v>
                </c:pt>
              </c:strCache>
            </c:strRef>
          </c:cat>
          <c:val>
            <c:numRef>
              <c:f>pivottable3!$E$9:$E$13</c:f>
              <c:numCache>
                <c:formatCode>General</c:formatCode>
                <c:ptCount val="4"/>
                <c:pt idx="0">
                  <c:v>73</c:v>
                </c:pt>
                <c:pt idx="1">
                  <c:v>55</c:v>
                </c:pt>
                <c:pt idx="2">
                  <c:v>46</c:v>
                </c:pt>
                <c:pt idx="3">
                  <c:v>70</c:v>
                </c:pt>
              </c:numCache>
            </c:numRef>
          </c:val>
          <c:extLst>
            <c:ext xmlns:c16="http://schemas.microsoft.com/office/drawing/2014/chart" uri="{C3380CC4-5D6E-409C-BE32-E72D297353CC}">
              <c16:uniqueId val="{00000002-3FCE-42CC-A5FE-BFF686865CA2}"/>
            </c:ext>
          </c:extLst>
        </c:ser>
        <c:ser>
          <c:idx val="3"/>
          <c:order val="3"/>
          <c:tx>
            <c:strRef>
              <c:f>pivottable3!$F$8</c:f>
              <c:strCache>
                <c:ptCount val="1"/>
                <c:pt idx="0">
                  <c:v>Sum of TV Stands SOLD </c:v>
                </c:pt>
              </c:strCache>
            </c:strRef>
          </c:tx>
          <c:spPr>
            <a:solidFill>
              <a:schemeClr val="accent4"/>
            </a:solidFill>
            <a:ln>
              <a:noFill/>
            </a:ln>
            <a:effectLst/>
          </c:spPr>
          <c:invertIfNegative val="0"/>
          <c:cat>
            <c:strRef>
              <c:f>pivottable3!$B$9:$B$13</c:f>
              <c:strCache>
                <c:ptCount val="4"/>
                <c:pt idx="0">
                  <c:v>East</c:v>
                </c:pt>
                <c:pt idx="1">
                  <c:v>North</c:v>
                </c:pt>
                <c:pt idx="2">
                  <c:v>South</c:v>
                </c:pt>
                <c:pt idx="3">
                  <c:v>West</c:v>
                </c:pt>
              </c:strCache>
            </c:strRef>
          </c:cat>
          <c:val>
            <c:numRef>
              <c:f>pivottable3!$F$9:$F$13</c:f>
              <c:numCache>
                <c:formatCode>General</c:formatCode>
                <c:ptCount val="4"/>
                <c:pt idx="0">
                  <c:v>65</c:v>
                </c:pt>
                <c:pt idx="1">
                  <c:v>62</c:v>
                </c:pt>
                <c:pt idx="2">
                  <c:v>66</c:v>
                </c:pt>
                <c:pt idx="3">
                  <c:v>73</c:v>
                </c:pt>
              </c:numCache>
            </c:numRef>
          </c:val>
          <c:extLst>
            <c:ext xmlns:c16="http://schemas.microsoft.com/office/drawing/2014/chart" uri="{C3380CC4-5D6E-409C-BE32-E72D297353CC}">
              <c16:uniqueId val="{00000003-3FCE-42CC-A5FE-BFF686865CA2}"/>
            </c:ext>
          </c:extLst>
        </c:ser>
        <c:dLbls>
          <c:showLegendKey val="0"/>
          <c:showVal val="0"/>
          <c:showCatName val="0"/>
          <c:showSerName val="0"/>
          <c:showPercent val="0"/>
          <c:showBubbleSize val="0"/>
        </c:dLbls>
        <c:gapWidth val="182"/>
        <c:axId val="881459487"/>
        <c:axId val="881459967"/>
      </c:barChart>
      <c:catAx>
        <c:axId val="88145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81459967"/>
        <c:crosses val="autoZero"/>
        <c:auto val="1"/>
        <c:lblAlgn val="ctr"/>
        <c:lblOffset val="100"/>
        <c:noMultiLvlLbl val="0"/>
      </c:catAx>
      <c:valAx>
        <c:axId val="881459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8145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11</xdr:col>
      <xdr:colOff>400050</xdr:colOff>
      <xdr:row>3</xdr:row>
      <xdr:rowOff>38100</xdr:rowOff>
    </xdr:from>
    <xdr:to>
      <xdr:col>14</xdr:col>
      <xdr:colOff>400050</xdr:colOff>
      <xdr:row>16</xdr:row>
      <xdr:rowOff>85725</xdr:rowOff>
    </xdr:to>
    <mc:AlternateContent xmlns:mc="http://schemas.openxmlformats.org/markup-compatibility/2006">
      <mc:Choice xmlns:a14="http://schemas.microsoft.com/office/drawing/2010/main" Requires="a14">
        <xdr:graphicFrame macro="">
          <xdr:nvGraphicFramePr>
            <xdr:cNvPr id="2" name="Area ">
              <a:extLst>
                <a:ext uri="{FF2B5EF4-FFF2-40B4-BE49-F238E27FC236}">
                  <a16:creationId xmlns:a16="http://schemas.microsoft.com/office/drawing/2014/main" id="{50F83E7D-15A6-3F51-A2AB-BA497F8239F7}"/>
                </a:ext>
              </a:extLst>
            </xdr:cNvPr>
            <xdr:cNvGraphicFramePr/>
          </xdr:nvGraphicFramePr>
          <xdr:xfrm>
            <a:off x="0" y="0"/>
            <a:ext cx="0" cy="0"/>
          </xdr:xfrm>
          <a:graphic>
            <a:graphicData uri="http://schemas.microsoft.com/office/drawing/2010/slicer">
              <sle:slicer xmlns:sle="http://schemas.microsoft.com/office/drawing/2010/slicer" name="Area "/>
            </a:graphicData>
          </a:graphic>
        </xdr:graphicFrame>
      </mc:Choice>
      <mc:Fallback>
        <xdr:sp macro="" textlink="">
          <xdr:nvSpPr>
            <xdr:cNvPr id="0" name=""/>
            <xdr:cNvSpPr>
              <a:spLocks noTextEdit="1"/>
            </xdr:cNvSpPr>
          </xdr:nvSpPr>
          <xdr:spPr>
            <a:xfrm>
              <a:off x="11144250" y="752475"/>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552450</xdr:colOff>
      <xdr:row>11</xdr:row>
      <xdr:rowOff>52387</xdr:rowOff>
    </xdr:from>
    <xdr:to>
      <xdr:col>14</xdr:col>
      <xdr:colOff>247650</xdr:colOff>
      <xdr:row>25</xdr:row>
      <xdr:rowOff>128587</xdr:rowOff>
    </xdr:to>
    <xdr:graphicFrame macro="">
      <xdr:nvGraphicFramePr>
        <xdr:cNvPr id="2" name="Chart 1">
          <a:extLst>
            <a:ext uri="{FF2B5EF4-FFF2-40B4-BE49-F238E27FC236}">
              <a16:creationId xmlns:a16="http://schemas.microsoft.com/office/drawing/2014/main" id="{301410BB-5941-137D-41B7-E6765BA1E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352425</xdr:colOff>
      <xdr:row>6</xdr:row>
      <xdr:rowOff>28575</xdr:rowOff>
    </xdr:from>
    <xdr:to>
      <xdr:col>18</xdr:col>
      <xdr:colOff>352425</xdr:colOff>
      <xdr:row>19</xdr:row>
      <xdr:rowOff>76200</xdr:rowOff>
    </xdr:to>
    <mc:AlternateContent xmlns:mc="http://schemas.openxmlformats.org/markup-compatibility/2006">
      <mc:Choice xmlns:a14="http://schemas.microsoft.com/office/drawing/2010/main" Requires="a14">
        <xdr:graphicFrame macro="">
          <xdr:nvGraphicFramePr>
            <xdr:cNvPr id="3" name="Total sales">
              <a:extLst>
                <a:ext uri="{FF2B5EF4-FFF2-40B4-BE49-F238E27FC236}">
                  <a16:creationId xmlns:a16="http://schemas.microsoft.com/office/drawing/2014/main" id="{41D6A024-9F69-54C1-09DF-CDA5BE070C4A}"/>
                </a:ext>
              </a:extLst>
            </xdr:cNvPr>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dr:sp macro="" textlink="">
          <xdr:nvSpPr>
            <xdr:cNvPr id="0" name=""/>
            <xdr:cNvSpPr>
              <a:spLocks noTextEdit="1"/>
            </xdr:cNvSpPr>
          </xdr:nvSpPr>
          <xdr:spPr>
            <a:xfrm>
              <a:off x="10629900" y="1171575"/>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171450</xdr:colOff>
      <xdr:row>11</xdr:row>
      <xdr:rowOff>52387</xdr:rowOff>
    </xdr:from>
    <xdr:to>
      <xdr:col>13</xdr:col>
      <xdr:colOff>476250</xdr:colOff>
      <xdr:row>25</xdr:row>
      <xdr:rowOff>128587</xdr:rowOff>
    </xdr:to>
    <xdr:graphicFrame macro="">
      <xdr:nvGraphicFramePr>
        <xdr:cNvPr id="4" name="Chart 3">
          <a:extLst>
            <a:ext uri="{FF2B5EF4-FFF2-40B4-BE49-F238E27FC236}">
              <a16:creationId xmlns:a16="http://schemas.microsoft.com/office/drawing/2014/main" id="{57016C44-50AA-E41E-257F-02DD39DE1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114300</xdr:colOff>
      <xdr:row>11</xdr:row>
      <xdr:rowOff>71437</xdr:rowOff>
    </xdr:from>
    <xdr:to>
      <xdr:col>13</xdr:col>
      <xdr:colOff>419100</xdr:colOff>
      <xdr:row>25</xdr:row>
      <xdr:rowOff>147637</xdr:rowOff>
    </xdr:to>
    <xdr:graphicFrame macro="">
      <xdr:nvGraphicFramePr>
        <xdr:cNvPr id="2" name="Chart 1">
          <a:extLst>
            <a:ext uri="{FF2B5EF4-FFF2-40B4-BE49-F238E27FC236}">
              <a16:creationId xmlns:a16="http://schemas.microsoft.com/office/drawing/2014/main" id="{C6D936FA-BCEF-94B9-BE08-35AD5DB55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rick K" refreshedDate="45026.651295370371" createdVersion="8" refreshedVersion="8" minRefreshableVersion="3" recordCount="30" xr:uid="{D11C88E2-34A0-46AC-ABB9-2D033E893B26}">
  <cacheSource type="worksheet">
    <worksheetSource ref="A2:R32" sheet="ExampleTable"/>
  </cacheSource>
  <cacheFields count="18">
    <cacheField name="Sales person" numFmtId="0">
      <sharedItems count="10">
        <s v="Michael Wilkins "/>
        <s v="Edgar Shelton "/>
        <s v="Garrett Simons"/>
        <s v="Bill Young"/>
        <s v="Mattie Phillips"/>
        <s v="Molly Stevenson"/>
        <s v="Judith Hayes"/>
        <s v="Aubrey Quinn"/>
        <s v="Natasha Harrington"/>
        <s v="Gail Garza"/>
      </sharedItems>
    </cacheField>
    <cacheField name="Number " numFmtId="14">
      <sharedItems containsSemiMixedTypes="0" containsNonDate="0" containsDate="1" containsString="0" minDate="2023-01-08T00:00:00" maxDate="2023-01-11T00:00:00"/>
    </cacheField>
    <cacheField name="Area " numFmtId="0">
      <sharedItems/>
    </cacheField>
    <cacheField name="Total sales" numFmtId="164">
      <sharedItems containsSemiMixedTypes="0" containsString="0" containsNumber="1" minValue="1287.3999999999999" maxValue="3497.75"/>
    </cacheField>
    <cacheField name="Comission" numFmtId="164">
      <sharedItems containsSemiMixedTypes="0" containsString="0" containsNumber="1" minValue="643.69999999999993" maxValue="1748.875"/>
    </cacheField>
    <cacheField name="Total Pay" numFmtId="164">
      <sharedItems containsSemiMixedTypes="0" containsString="0" containsNumber="1" minValue="1268.6999999999998" maxValue="2373.875"/>
    </cacheField>
    <cacheField name="Salary " numFmtId="164">
      <sharedItems containsSemiMixedTypes="0" containsString="0" containsNumber="1" containsInteger="1" minValue="625" maxValue="625"/>
    </cacheField>
    <cacheField name="Tables SOLD " numFmtId="0">
      <sharedItems containsSemiMixedTypes="0" containsString="0" containsNumber="1" containsInteger="1" minValue="1" maxValue="9"/>
    </cacheField>
    <cacheField name="Tables REV" numFmtId="164">
      <sharedItems containsSemiMixedTypes="0" containsString="0" containsNumber="1" minValue="74.95" maxValue="674.55000000000007"/>
    </cacheField>
    <cacheField name="Chairs SOLD " numFmtId="0">
      <sharedItems containsSemiMixedTypes="0" containsString="0" containsNumber="1" containsInteger="1" minValue="1" maxValue="9"/>
    </cacheField>
    <cacheField name="Chairs REV" numFmtId="164">
      <sharedItems containsSemiMixedTypes="0" containsString="0" containsNumber="1" minValue="144.94999999999999" maxValue="1304.55"/>
    </cacheField>
    <cacheField name="Cabinets SOLD " numFmtId="0">
      <sharedItems containsSemiMixedTypes="0" containsString="0" containsNumber="1" containsInteger="1" minValue="1" maxValue="9"/>
    </cacheField>
    <cacheField name="Cabinet REV" numFmtId="164">
      <sharedItems containsSemiMixedTypes="0" containsString="0" containsNumber="1" minValue="49.95" maxValue="449.55"/>
    </cacheField>
    <cacheField name="TV Stands SOLD " numFmtId="0">
      <sharedItems containsSemiMixedTypes="0" containsString="0" containsNumber="1" containsInteger="1" minValue="2" maxValue="9"/>
    </cacheField>
    <cacheField name="TV Stands REV" numFmtId="164">
      <sharedItems containsSemiMixedTypes="0" containsString="0" containsNumber="1" minValue="381.9" maxValue="1718.55"/>
    </cacheField>
    <cacheField name="Total Items Sold" numFmtId="0">
      <sharedItems containsSemiMixedTypes="0" containsString="0" containsNumber="1" containsInteger="1" minValue="10" maxValue="27"/>
    </cacheField>
    <cacheField name="Total Reveue" numFmtId="164">
      <sharedItems containsSemiMixedTypes="0" containsString="0" containsNumber="1" minValue="1287.3999999999999" maxValue="3497.75"/>
    </cacheField>
    <cacheField name="Net Profit" numFmtId="164">
      <sharedItems containsSemiMixedTypes="0" containsString="0" containsNumber="1" minValue="18.700000000000045" maxValue="1123.875" count="30">
        <n v="173.67499999999995"/>
        <n v="595.02499999999986"/>
        <n v="456.5"/>
        <n v="865.84999999999991"/>
        <n v="28.724999999999909"/>
        <n v="552.5"/>
        <n v="322.07500000000005"/>
        <n v="190.60000000000014"/>
        <n v="338.5"/>
        <n v="563.97499999999991"/>
        <n v="1068.3249999999998"/>
        <n v="1123.875"/>
        <n v="727.97499999999991"/>
        <n v="614.92499999999995"/>
        <n v="18.700000000000045"/>
        <n v="440.42500000000018"/>
        <n v="566.92499999999995"/>
        <n v="603.89999999999986"/>
        <n v="1015.9000000000001"/>
        <n v="938.97499999999991"/>
        <n v="667.5"/>
        <n v="492"/>
        <n v="419.02500000000009"/>
        <n v="815.40000000000009"/>
        <n v="107.74999999999977"/>
        <n v="841.375"/>
        <n v="469.97499999999991"/>
        <n v="336.07500000000005"/>
        <n v="68.200000000000045"/>
        <n v="389.6000000000001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asz Pomorski" refreshedDate="45870.806407523145" createdVersion="8" refreshedVersion="8" minRefreshableVersion="3" recordCount="50" xr:uid="{1CB11D17-4B30-4E9E-B156-AE14E3E2C585}">
  <cacheSource type="worksheet">
    <worksheetSource ref="A2:R52" sheet="Sales"/>
  </cacheSource>
  <cacheFields count="18">
    <cacheField name="Sales person" numFmtId="0">
      <sharedItems count="50">
        <s v="Michael Wilkins "/>
        <s v="Edgar Shelton "/>
        <s v="Garrett Simons"/>
        <s v="Bill Young"/>
        <s v="Mattie Phillips"/>
        <s v="Molly Stevenson"/>
        <s v="Judith Hayes"/>
        <s v="Aubrey Quinn"/>
        <s v="Natasha Harrington"/>
        <s v="Gail Garza"/>
        <s v="Estelle Santo"/>
        <s v="Tom Delgado"/>
        <s v="Chelsea Beck"/>
        <s v="Irene Berry"/>
        <s v="Bertha Bell"/>
        <s v="Catherine Daniel"/>
        <s v="Bonnie Garner"/>
        <s v="Ralph Hamilton"/>
        <s v="Joyce Wales"/>
        <s v="Latoya West"/>
        <s v="Devin Wheeler"/>
        <s v="Annie Parsons"/>
        <s v="Sherry Gregory"/>
        <s v="Misty Murphy"/>
        <s v="Jo Foster"/>
        <s v="Pat Williams"/>
        <s v="Wilbur Lowe"/>
        <s v="Agnes Perkins"/>
        <s v="Lydia Carpenter"/>
        <s v="Guadalupe Howard"/>
        <s v="Lynda Miller"/>
        <s v="Kari Barrett"/>
        <s v="Laurie Porter"/>
        <s v="Dana Logan"/>
        <s v="Randy Lloyd"/>
        <s v="Earl Reynolds"/>
        <s v="Rosemarie Curtis"/>
        <s v="Jennifer Fench"/>
        <s v="Winston Bishop"/>
        <s v="Derek Carroll"/>
        <s v="Darlene Hill"/>
        <s v="Shawn Fox"/>
        <s v="Elizabeth Maleno"/>
        <s v="Joan Becker"/>
        <s v="Edward Park"/>
        <s v="Tina Hayden"/>
        <s v="Rudolph Little"/>
        <s v="Patricia Wood"/>
        <s v="Arlene Morales"/>
        <s v="Leslie McBride"/>
      </sharedItems>
    </cacheField>
    <cacheField name="Number " numFmtId="0">
      <sharedItems containsSemiMixedTypes="0" containsString="0" containsNumber="1" containsInteger="1" minValue="1002" maxValue="1266"/>
    </cacheField>
    <cacheField name="Area " numFmtId="0">
      <sharedItems count="4">
        <s v="South"/>
        <s v="East"/>
        <s v="North"/>
        <s v="West"/>
      </sharedItems>
    </cacheField>
    <cacheField name="Total sales" numFmtId="164">
      <sharedItems containsSemiMixedTypes="0" containsString="0" containsNumber="1" minValue="1265.4000000000001" maxValue="3972.3500000000004" count="50">
        <n v="1853.05"/>
        <n v="2025.9499999999998"/>
        <n v="3004.7999999999997"/>
        <n v="3172.7"/>
        <n v="2707.85"/>
        <n v="2623.8"/>
        <n v="2290.9499999999998"/>
        <n v="2130.1499999999996"/>
        <n v="2920.8999999999996"/>
        <n v="2387.0500000000002"/>
        <n v="1785.1"/>
        <n v="1692.05"/>
        <n v="2377.9499999999998"/>
        <n v="2123.25"/>
        <n v="2379.8999999999996"/>
        <n v="2309"/>
        <n v="2891.65"/>
        <n v="2644.7999999999997"/>
        <n v="1402.4499999999998"/>
        <n v="2329.9499999999998"/>
        <n v="2607.6999999999998"/>
        <n v="2536.75"/>
        <n v="2239.25"/>
        <n v="2342.0500000000002"/>
        <n v="2466"/>
        <n v="3277.85"/>
        <n v="3050.75"/>
        <n v="2055.1999999999998"/>
        <n v="2143.9499999999998"/>
        <n v="2657"/>
        <n v="2112.0500000000002"/>
        <n v="2192.8999999999996"/>
        <n v="1751.1999999999998"/>
        <n v="2531.1"/>
        <n v="1774.15"/>
        <n v="2395.75"/>
        <n v="1537.25"/>
        <n v="3379.45"/>
        <n v="2216"/>
        <n v="1994.0500000000002"/>
        <n v="2822"/>
        <n v="3972.3500000000004"/>
        <n v="2402.8999999999996"/>
        <n v="1740.2999999999997"/>
        <n v="2747"/>
        <n v="2495"/>
        <n v="1487.25"/>
        <n v="1265.4000000000001"/>
        <n v="2001.25"/>
        <n v="3212.7"/>
      </sharedItems>
    </cacheField>
    <cacheField name="Comission" numFmtId="164">
      <sharedItems containsSemiMixedTypes="0" containsString="0" containsNumber="1" minValue="632.70000000000005" maxValue="1986.1750000000002"/>
    </cacheField>
    <cacheField name="Total Pay" numFmtId="164">
      <sharedItems containsSemiMixedTypes="0" containsString="0" containsNumber="1" minValue="1257.7" maxValue="2611.1750000000002"/>
    </cacheField>
    <cacheField name="Salary " numFmtId="164">
      <sharedItems containsSemiMixedTypes="0" containsString="0" containsNumber="1" containsInteger="1" minValue="625" maxValue="625"/>
    </cacheField>
    <cacheField name="Tables SOLD " numFmtId="0">
      <sharedItems containsSemiMixedTypes="0" containsString="0" containsNumber="1" containsInteger="1" minValue="1" maxValue="9"/>
    </cacheField>
    <cacheField name="Tables REV" numFmtId="164">
      <sharedItems containsSemiMixedTypes="0" containsString="0" containsNumber="1" minValue="74.95" maxValue="674.55000000000007"/>
    </cacheField>
    <cacheField name="Chairs SOLD " numFmtId="0">
      <sharedItems containsSemiMixedTypes="0" containsString="0" containsNumber="1" containsInteger="1" minValue="1" maxValue="9"/>
    </cacheField>
    <cacheField name="Chairs REV" numFmtId="164">
      <sharedItems containsSemiMixedTypes="0" containsString="0" containsNumber="1" minValue="144.94999999999999" maxValue="1304.55"/>
    </cacheField>
    <cacheField name="Cabinets SOLD " numFmtId="0">
      <sharedItems containsSemiMixedTypes="0" containsString="0" containsNumber="1" containsInteger="1" minValue="1" maxValue="9"/>
    </cacheField>
    <cacheField name="Cabinet REV" numFmtId="164">
      <sharedItems containsSemiMixedTypes="0" containsString="0" containsNumber="1" minValue="49.95" maxValue="449.55"/>
    </cacheField>
    <cacheField name="TV Stands SOLD " numFmtId="0">
      <sharedItems containsSemiMixedTypes="0" containsString="0" containsNumber="1" containsInteger="1" minValue="1" maxValue="9"/>
    </cacheField>
    <cacheField name="TV Stands REV" numFmtId="164">
      <sharedItems containsSemiMixedTypes="0" containsString="0" containsNumber="1" minValue="190.95" maxValue="1718.55"/>
    </cacheField>
    <cacheField name="Total Items Sold" numFmtId="0">
      <sharedItems containsSemiMixedTypes="0" containsString="0" containsNumber="1" containsInteger="1" minValue="11" maxValue="33"/>
    </cacheField>
    <cacheField name="Total Reveue" numFmtId="164">
      <sharedItems containsSemiMixedTypes="0" containsString="0" containsNumber="1" minValue="1265.4000000000001" maxValue="3972.3500000000004"/>
    </cacheField>
    <cacheField name="Net Profit" numFmtId="164">
      <sharedItems containsSemiMixedTypes="0" containsString="0" containsNumber="1" minValue="7.7000000000000455" maxValue="1361.1750000000002"/>
    </cacheField>
  </cacheFields>
  <extLst>
    <ext xmlns:x14="http://schemas.microsoft.com/office/spreadsheetml/2009/9/main" uri="{725AE2AE-9491-48be-B2B4-4EB974FC3084}">
      <x14:pivotCacheDefinition pivotCacheId="1983008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d v="2023-01-08T00:00:00"/>
    <s v="South"/>
    <n v="1597.35"/>
    <n v="798.67499999999995"/>
    <n v="1423.675"/>
    <n v="625"/>
    <n v="2"/>
    <n v="149.9"/>
    <n v="5"/>
    <n v="724.75"/>
    <n v="3"/>
    <n v="149.85000000000002"/>
    <n v="3"/>
    <n v="572.84999999999991"/>
    <n v="13"/>
    <n v="1597.35"/>
    <x v="0"/>
  </r>
  <r>
    <x v="1"/>
    <d v="2023-01-08T00:00:00"/>
    <s v="East"/>
    <n v="2440.0499999999997"/>
    <n v="1220.0249999999999"/>
    <n v="1845.0249999999999"/>
    <n v="625"/>
    <n v="3"/>
    <n v="224.85000000000002"/>
    <n v="6"/>
    <n v="869.69999999999993"/>
    <n v="4"/>
    <n v="199.8"/>
    <n v="6"/>
    <n v="1145.6999999999998"/>
    <n v="19"/>
    <n v="2440.0499999999997"/>
    <x v="1"/>
  </r>
  <r>
    <x v="2"/>
    <d v="2023-01-08T00:00:00"/>
    <s v="East"/>
    <n v="2163"/>
    <n v="1081.5"/>
    <n v="1706.5"/>
    <n v="625"/>
    <n v="5"/>
    <n v="374.75"/>
    <n v="5"/>
    <n v="724.75"/>
    <n v="6"/>
    <n v="299.70000000000005"/>
    <n v="4"/>
    <n v="763.8"/>
    <n v="20"/>
    <n v="2163"/>
    <x v="2"/>
  </r>
  <r>
    <x v="3"/>
    <d v="2023-01-08T00:00:00"/>
    <s v="North"/>
    <n v="2981.7"/>
    <n v="1490.85"/>
    <n v="2115.85"/>
    <n v="625"/>
    <n v="7"/>
    <n v="524.65"/>
    <n v="4"/>
    <n v="579.79999999999995"/>
    <n v="7"/>
    <n v="349.65000000000003"/>
    <n v="8"/>
    <n v="1527.6"/>
    <n v="26"/>
    <n v="2981.7"/>
    <x v="3"/>
  </r>
  <r>
    <x v="4"/>
    <d v="2023-01-08T00:00:00"/>
    <s v="West"/>
    <n v="1307.4499999999998"/>
    <n v="653.72499999999991"/>
    <n v="1278.7249999999999"/>
    <n v="625"/>
    <n v="2"/>
    <n v="149.9"/>
    <n v="3"/>
    <n v="434.84999999999997"/>
    <n v="3"/>
    <n v="149.85000000000002"/>
    <n v="3"/>
    <n v="572.84999999999991"/>
    <n v="11"/>
    <n v="1307.4499999999998"/>
    <x v="4"/>
  </r>
  <r>
    <x v="5"/>
    <d v="2023-01-08T00:00:00"/>
    <s v="North"/>
    <n v="2355"/>
    <n v="1177.5"/>
    <n v="1802.5"/>
    <n v="625"/>
    <n v="9"/>
    <n v="674.55000000000007"/>
    <n v="3"/>
    <n v="434.84999999999997"/>
    <n v="2"/>
    <n v="99.9"/>
    <n v="6"/>
    <n v="1145.6999999999998"/>
    <n v="20"/>
    <n v="2355"/>
    <x v="5"/>
  </r>
  <r>
    <x v="6"/>
    <d v="2023-01-08T00:00:00"/>
    <s v="West"/>
    <n v="1894.15"/>
    <n v="947.07500000000005"/>
    <n v="1572.075"/>
    <n v="625"/>
    <n v="6"/>
    <n v="449.70000000000005"/>
    <n v="2"/>
    <n v="289.89999999999998"/>
    <n v="4"/>
    <n v="199.8"/>
    <n v="5"/>
    <n v="954.75"/>
    <n v="17"/>
    <n v="1894.15"/>
    <x v="6"/>
  </r>
  <r>
    <x v="7"/>
    <d v="2023-01-08T00:00:00"/>
    <s v="South"/>
    <n v="1631.2000000000003"/>
    <n v="815.60000000000014"/>
    <n v="1440.6000000000001"/>
    <n v="625"/>
    <n v="3"/>
    <n v="224.85000000000002"/>
    <n v="5"/>
    <n v="724.75"/>
    <n v="6"/>
    <n v="299.70000000000005"/>
    <n v="2"/>
    <n v="381.9"/>
    <n v="16"/>
    <n v="1631.2000000000003"/>
    <x v="7"/>
  </r>
  <r>
    <x v="8"/>
    <d v="2023-01-08T00:00:00"/>
    <s v="East"/>
    <n v="1927"/>
    <n v="963.5"/>
    <n v="1588.5"/>
    <n v="625"/>
    <n v="5"/>
    <n v="374.75"/>
    <n v="4"/>
    <n v="579.79999999999995"/>
    <n v="8"/>
    <n v="399.6"/>
    <n v="3"/>
    <n v="572.84999999999991"/>
    <n v="20"/>
    <n v="1927"/>
    <x v="8"/>
  </r>
  <r>
    <x v="9"/>
    <d v="2023-01-08T00:00:00"/>
    <s v="West"/>
    <n v="2377.9499999999998"/>
    <n v="1188.9749999999999"/>
    <n v="1813.9749999999999"/>
    <n v="625"/>
    <n v="4"/>
    <n v="299.8"/>
    <n v="7"/>
    <n v="1014.6499999999999"/>
    <n v="6"/>
    <n v="299.70000000000005"/>
    <n v="4"/>
    <n v="763.8"/>
    <n v="21"/>
    <n v="2377.9499999999998"/>
    <x v="9"/>
  </r>
  <r>
    <x v="0"/>
    <d v="2023-01-09T00:00:00"/>
    <s v="South"/>
    <n v="3386.6499999999996"/>
    <n v="1693.3249999999998"/>
    <n v="2318.3249999999998"/>
    <n v="625"/>
    <n v="6"/>
    <n v="449.70000000000005"/>
    <n v="8"/>
    <n v="1159.5999999999999"/>
    <n v="5"/>
    <n v="249.75"/>
    <n v="8"/>
    <n v="1527.6"/>
    <n v="27"/>
    <n v="3386.6499999999996"/>
    <x v="10"/>
  </r>
  <r>
    <x v="1"/>
    <d v="2023-01-09T00:00:00"/>
    <s v="East"/>
    <n v="3497.75"/>
    <n v="1748.875"/>
    <n v="2373.875"/>
    <n v="625"/>
    <n v="5"/>
    <n v="374.75"/>
    <n v="9"/>
    <n v="1304.55"/>
    <n v="2"/>
    <n v="99.9"/>
    <n v="9"/>
    <n v="1718.55"/>
    <n v="25"/>
    <n v="3497.75"/>
    <x v="11"/>
  </r>
  <r>
    <x v="2"/>
    <d v="2023-01-09T00:00:00"/>
    <s v="East"/>
    <n v="2705.95"/>
    <n v="1352.9749999999999"/>
    <n v="1977.9749999999999"/>
    <n v="625"/>
    <n v="4"/>
    <n v="299.8"/>
    <n v="6"/>
    <n v="869.69999999999993"/>
    <n v="4"/>
    <n v="199.8"/>
    <n v="7"/>
    <n v="1336.6499999999999"/>
    <n v="21"/>
    <n v="2705.95"/>
    <x v="12"/>
  </r>
  <r>
    <x v="3"/>
    <d v="2023-01-09T00:00:00"/>
    <s v="North"/>
    <n v="2479.85"/>
    <n v="1239.925"/>
    <n v="1864.925"/>
    <n v="625"/>
    <n v="8"/>
    <n v="599.6"/>
    <n v="3"/>
    <n v="434.84999999999997"/>
    <n v="6"/>
    <n v="299.70000000000005"/>
    <n v="6"/>
    <n v="1145.6999999999998"/>
    <n v="23"/>
    <n v="2479.85"/>
    <x v="13"/>
  </r>
  <r>
    <x v="4"/>
    <d v="2023-01-09T00:00:00"/>
    <s v="West"/>
    <n v="1287.3999999999999"/>
    <n v="643.69999999999993"/>
    <n v="1268.6999999999998"/>
    <n v="625"/>
    <n v="3"/>
    <n v="224.85000000000002"/>
    <n v="2"/>
    <n v="289.89999999999998"/>
    <n v="4"/>
    <n v="199.8"/>
    <n v="3"/>
    <n v="572.84999999999991"/>
    <n v="12"/>
    <n v="1287.3999999999999"/>
    <x v="14"/>
  </r>
  <r>
    <x v="5"/>
    <d v="2023-01-09T00:00:00"/>
    <s v="North"/>
    <n v="2130.8500000000004"/>
    <n v="1065.4250000000002"/>
    <n v="1690.4250000000002"/>
    <n v="625"/>
    <n v="9"/>
    <n v="674.55000000000007"/>
    <n v="5"/>
    <n v="724.75"/>
    <n v="7"/>
    <n v="349.65000000000003"/>
    <n v="2"/>
    <n v="381.9"/>
    <n v="23"/>
    <n v="2130.8500000000004"/>
    <x v="15"/>
  </r>
  <r>
    <x v="6"/>
    <d v="2023-01-09T00:00:00"/>
    <s v="West"/>
    <n v="2383.85"/>
    <n v="1191.925"/>
    <n v="1816.925"/>
    <n v="625"/>
    <n v="6"/>
    <n v="449.70000000000005"/>
    <n v="4"/>
    <n v="579.79999999999995"/>
    <n v="8"/>
    <n v="399.6"/>
    <n v="5"/>
    <n v="954.75"/>
    <n v="23"/>
    <n v="2383.85"/>
    <x v="16"/>
  </r>
  <r>
    <x v="7"/>
    <d v="2023-01-09T00:00:00"/>
    <s v="South"/>
    <n v="2457.7999999999997"/>
    <n v="1228.8999999999999"/>
    <n v="1853.8999999999999"/>
    <n v="625"/>
    <n v="5"/>
    <n v="374.75"/>
    <n v="6"/>
    <n v="869.69999999999993"/>
    <n v="9"/>
    <n v="449.55"/>
    <n v="4"/>
    <n v="763.8"/>
    <n v="24"/>
    <n v="2457.7999999999997"/>
    <x v="17"/>
  </r>
  <r>
    <x v="8"/>
    <d v="2023-01-09T00:00:00"/>
    <s v="East"/>
    <n v="3281.7999999999997"/>
    <n v="1640.8999999999999"/>
    <n v="2265.8999999999996"/>
    <n v="625"/>
    <n v="4"/>
    <n v="299.8"/>
    <n v="9"/>
    <n v="1304.55"/>
    <n v="3"/>
    <n v="149.85000000000002"/>
    <n v="8"/>
    <n v="1527.6"/>
    <n v="24"/>
    <n v="3281.7999999999997"/>
    <x v="18"/>
  </r>
  <r>
    <x v="9"/>
    <d v="2023-01-09T00:00:00"/>
    <s v="West"/>
    <n v="3127.95"/>
    <n v="1563.9749999999999"/>
    <n v="2188.9749999999999"/>
    <n v="625"/>
    <n v="2"/>
    <n v="149.9"/>
    <n v="8"/>
    <n v="1159.5999999999999"/>
    <n v="2"/>
    <n v="99.9"/>
    <n v="9"/>
    <n v="1718.55"/>
    <n v="21"/>
    <n v="3127.95"/>
    <x v="19"/>
  </r>
  <r>
    <x v="0"/>
    <d v="2023-01-10T00:00:00"/>
    <s v="South"/>
    <n v="2585"/>
    <n v="1292.5"/>
    <n v="1917.5"/>
    <n v="625"/>
    <n v="3"/>
    <n v="224.85000000000002"/>
    <n v="7"/>
    <n v="1014.6499999999999"/>
    <n v="4"/>
    <n v="199.8"/>
    <n v="6"/>
    <n v="1145.6999999999998"/>
    <n v="20"/>
    <n v="2585"/>
    <x v="20"/>
  </r>
  <r>
    <x v="1"/>
    <d v="2023-01-10T00:00:00"/>
    <s v="East"/>
    <n v="2234"/>
    <n v="1117"/>
    <n v="1742"/>
    <n v="625"/>
    <n v="6"/>
    <n v="449.70000000000005"/>
    <n v="4"/>
    <n v="579.79999999999995"/>
    <n v="5"/>
    <n v="249.75"/>
    <n v="5"/>
    <n v="954.75"/>
    <n v="20"/>
    <n v="2234"/>
    <x v="21"/>
  </r>
  <r>
    <x v="2"/>
    <d v="2023-01-10T00:00:00"/>
    <s v="East"/>
    <n v="2088.0500000000002"/>
    <n v="1044.0250000000001"/>
    <n v="1669.0250000000001"/>
    <n v="625"/>
    <n v="4"/>
    <n v="299.8"/>
    <n v="5"/>
    <n v="724.75"/>
    <n v="6"/>
    <n v="299.70000000000005"/>
    <n v="4"/>
    <n v="763.8"/>
    <n v="19"/>
    <n v="2088.0500000000002"/>
    <x v="22"/>
  </r>
  <r>
    <x v="3"/>
    <d v="2023-01-10T00:00:00"/>
    <s v="North"/>
    <n v="2880.7999999999997"/>
    <n v="1440.3999999999999"/>
    <n v="2065.3999999999996"/>
    <n v="625"/>
    <n v="5"/>
    <n v="374.75"/>
    <n v="6"/>
    <n v="869.69999999999993"/>
    <n v="6"/>
    <n v="299.70000000000005"/>
    <n v="7"/>
    <n v="1336.6499999999999"/>
    <n v="24"/>
    <n v="2880.7999999999997"/>
    <x v="23"/>
  </r>
  <r>
    <x v="4"/>
    <d v="2023-01-10T00:00:00"/>
    <s v="West"/>
    <n v="1465.4999999999998"/>
    <n v="732.74999999999989"/>
    <n v="1357.75"/>
    <n v="625"/>
    <n v="1"/>
    <n v="74.95"/>
    <n v="1"/>
    <n v="144.94999999999999"/>
    <n v="2"/>
    <n v="99.9"/>
    <n v="6"/>
    <n v="1145.6999999999998"/>
    <n v="10"/>
    <n v="1465.4999999999998"/>
    <x v="24"/>
  </r>
  <r>
    <x v="5"/>
    <d v="2023-01-10T00:00:00"/>
    <s v="North"/>
    <n v="2932.75"/>
    <n v="1466.375"/>
    <n v="2091.375"/>
    <n v="625"/>
    <n v="9"/>
    <n v="674.55000000000007"/>
    <n v="2"/>
    <n v="289.89999999999998"/>
    <n v="5"/>
    <n v="249.75"/>
    <n v="9"/>
    <n v="1718.55"/>
    <n v="25"/>
    <n v="2932.75"/>
    <x v="25"/>
  </r>
  <r>
    <x v="6"/>
    <d v="2023-01-10T00:00:00"/>
    <s v="West"/>
    <n v="2189.9499999999998"/>
    <n v="1094.9749999999999"/>
    <n v="1719.9749999999999"/>
    <n v="625"/>
    <n v="8"/>
    <n v="599.6"/>
    <n v="1"/>
    <n v="144.94999999999999"/>
    <n v="6"/>
    <n v="299.70000000000005"/>
    <n v="6"/>
    <n v="1145.6999999999998"/>
    <n v="21"/>
    <n v="2189.9499999999998"/>
    <x v="26"/>
  </r>
  <r>
    <x v="7"/>
    <d v="2023-01-10T00:00:00"/>
    <s v="South"/>
    <n v="1922.15"/>
    <n v="961.07500000000005"/>
    <n v="1586.075"/>
    <n v="625"/>
    <n v="7"/>
    <n v="524.65"/>
    <n v="5"/>
    <n v="724.75"/>
    <n v="2"/>
    <n v="99.9"/>
    <n v="3"/>
    <n v="572.84999999999991"/>
    <n v="17"/>
    <n v="1922.15"/>
    <x v="27"/>
  </r>
  <r>
    <x v="8"/>
    <d v="2023-01-10T00:00:00"/>
    <s v="East"/>
    <n v="1386.4"/>
    <n v="693.2"/>
    <n v="1318.2"/>
    <n v="625"/>
    <n v="5"/>
    <n v="374.75"/>
    <n v="4"/>
    <n v="579.79999999999995"/>
    <n v="1"/>
    <n v="49.95"/>
    <n v="2"/>
    <n v="381.9"/>
    <n v="12"/>
    <n v="1386.4"/>
    <x v="28"/>
  </r>
  <r>
    <x v="9"/>
    <d v="2023-01-10T00:00:00"/>
    <s v="West"/>
    <n v="2029.2"/>
    <n v="1014.6"/>
    <n v="1639.6"/>
    <n v="625"/>
    <n v="2"/>
    <n v="149.9"/>
    <n v="5"/>
    <n v="724.75"/>
    <n v="4"/>
    <n v="199.8"/>
    <n v="5"/>
    <n v="954.75"/>
    <n v="16"/>
    <n v="2029.2"/>
    <x v="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1002"/>
    <x v="0"/>
    <x v="0"/>
    <n v="926.52499999999998"/>
    <n v="1551.5250000000001"/>
    <n v="625"/>
    <n v="6"/>
    <n v="449.70000000000005"/>
    <n v="2"/>
    <n v="289.89999999999998"/>
    <n v="7"/>
    <n v="349.65000000000003"/>
    <n v="4"/>
    <n v="763.8"/>
    <n v="19"/>
    <n v="1853.05"/>
    <n v="301.52499999999986"/>
  </r>
  <r>
    <x v="1"/>
    <n v="1007"/>
    <x v="1"/>
    <x v="1"/>
    <n v="1012.9749999999999"/>
    <n v="1637.9749999999999"/>
    <n v="625"/>
    <n v="5"/>
    <n v="374.75"/>
    <n v="6"/>
    <n v="869.69999999999993"/>
    <n v="8"/>
    <n v="399.6"/>
    <n v="2"/>
    <n v="381.9"/>
    <n v="21"/>
    <n v="2025.9499999999998"/>
    <n v="387.97499999999991"/>
  </r>
  <r>
    <x v="2"/>
    <n v="1015"/>
    <x v="1"/>
    <x v="2"/>
    <n v="1502.3999999999999"/>
    <n v="2127.3999999999996"/>
    <n v="625"/>
    <n v="8"/>
    <n v="599.6"/>
    <n v="8"/>
    <n v="1159.5999999999999"/>
    <n v="2"/>
    <n v="99.9"/>
    <n v="6"/>
    <n v="1145.6999999999998"/>
    <n v="24"/>
    <n v="3004.7999999999997"/>
    <n v="877.40000000000009"/>
  </r>
  <r>
    <x v="3"/>
    <n v="1024"/>
    <x v="2"/>
    <x v="3"/>
    <n v="1586.35"/>
    <n v="2211.35"/>
    <n v="625"/>
    <n v="9"/>
    <n v="674.55000000000007"/>
    <n v="4"/>
    <n v="579.79999999999995"/>
    <n v="4"/>
    <n v="199.8"/>
    <n v="9"/>
    <n v="1718.55"/>
    <n v="26"/>
    <n v="3172.7"/>
    <n v="961.34999999999991"/>
  </r>
  <r>
    <x v="4"/>
    <n v="1028"/>
    <x v="3"/>
    <x v="4"/>
    <n v="1353.925"/>
    <n v="1978.925"/>
    <n v="625"/>
    <n v="4"/>
    <n v="299.8"/>
    <n v="2"/>
    <n v="289.89999999999998"/>
    <n v="8"/>
    <n v="399.6"/>
    <n v="9"/>
    <n v="1718.55"/>
    <n v="23"/>
    <n v="2707.85"/>
    <n v="728.92499999999995"/>
  </r>
  <r>
    <x v="5"/>
    <n v="1034"/>
    <x v="2"/>
    <x v="5"/>
    <n v="1311.9"/>
    <n v="1936.9"/>
    <n v="625"/>
    <n v="6"/>
    <n v="449.70000000000005"/>
    <n v="6"/>
    <n v="869.69999999999993"/>
    <n v="7"/>
    <n v="349.65000000000003"/>
    <n v="5"/>
    <n v="954.75"/>
    <n v="24"/>
    <n v="2623.8"/>
    <n v="686.90000000000009"/>
  </r>
  <r>
    <x v="6"/>
    <n v="1042"/>
    <x v="3"/>
    <x v="6"/>
    <n v="1145.4749999999999"/>
    <n v="1770.4749999999999"/>
    <n v="625"/>
    <n v="8"/>
    <n v="599.6"/>
    <n v="8"/>
    <n v="1159.5999999999999"/>
    <n v="3"/>
    <n v="149.85000000000002"/>
    <n v="2"/>
    <n v="381.9"/>
    <n v="21"/>
    <n v="2290.9499999999998"/>
    <n v="520.47499999999991"/>
  </r>
  <r>
    <x v="7"/>
    <n v="1048"/>
    <x v="0"/>
    <x v="7"/>
    <n v="1065.0749999999998"/>
    <n v="1690.0749999999998"/>
    <n v="625"/>
    <n v="6"/>
    <n v="449.70000000000005"/>
    <n v="3"/>
    <n v="434.84999999999997"/>
    <n v="2"/>
    <n v="99.9"/>
    <n v="6"/>
    <n v="1145.6999999999998"/>
    <n v="17"/>
    <n v="2130.1499999999996"/>
    <n v="440.07499999999982"/>
  </r>
  <r>
    <x v="8"/>
    <n v="1051"/>
    <x v="1"/>
    <x v="8"/>
    <n v="1460.4499999999998"/>
    <n v="2085.4499999999998"/>
    <n v="625"/>
    <n v="3"/>
    <n v="224.85000000000002"/>
    <n v="8"/>
    <n v="1159.5999999999999"/>
    <n v="4"/>
    <n v="199.8"/>
    <n v="7"/>
    <n v="1336.6499999999999"/>
    <n v="22"/>
    <n v="2920.8999999999996"/>
    <n v="835.44999999999982"/>
  </r>
  <r>
    <x v="9"/>
    <n v="1052"/>
    <x v="3"/>
    <x v="9"/>
    <n v="1193.5250000000001"/>
    <n v="1818.5250000000001"/>
    <n v="625"/>
    <n v="1"/>
    <n v="74.95"/>
    <n v="3"/>
    <n v="434.84999999999997"/>
    <n v="7"/>
    <n v="349.65000000000003"/>
    <n v="8"/>
    <n v="1527.6"/>
    <n v="19"/>
    <n v="2387.0500000000002"/>
    <n v="568.52500000000009"/>
  </r>
  <r>
    <x v="10"/>
    <n v="1059"/>
    <x v="3"/>
    <x v="10"/>
    <n v="892.55"/>
    <n v="1517.55"/>
    <n v="625"/>
    <n v="7"/>
    <n v="524.65"/>
    <n v="6"/>
    <n v="869.69999999999993"/>
    <n v="4"/>
    <n v="199.8"/>
    <n v="1"/>
    <n v="190.95"/>
    <n v="18"/>
    <n v="1785.1"/>
    <n v="267.54999999999995"/>
  </r>
  <r>
    <x v="11"/>
    <n v="1068"/>
    <x v="0"/>
    <x v="11"/>
    <n v="846.02499999999998"/>
    <n v="1471.0250000000001"/>
    <n v="625"/>
    <n v="9"/>
    <n v="674.55000000000007"/>
    <n v="1"/>
    <n v="144.94999999999999"/>
    <n v="6"/>
    <n v="299.70000000000005"/>
    <n v="3"/>
    <n v="572.84999999999991"/>
    <n v="19"/>
    <n v="1692.05"/>
    <n v="221.02499999999986"/>
  </r>
  <r>
    <x v="12"/>
    <n v="1072"/>
    <x v="1"/>
    <x v="12"/>
    <n v="1188.9749999999999"/>
    <n v="1813.9749999999999"/>
    <n v="625"/>
    <n v="4"/>
    <n v="299.8"/>
    <n v="7"/>
    <n v="1014.6499999999999"/>
    <n v="6"/>
    <n v="299.70000000000005"/>
    <n v="4"/>
    <n v="763.8"/>
    <n v="21"/>
    <n v="2377.9499999999998"/>
    <n v="563.97499999999991"/>
  </r>
  <r>
    <x v="13"/>
    <n v="1074"/>
    <x v="2"/>
    <x v="13"/>
    <n v="1061.625"/>
    <n v="1686.625"/>
    <n v="625"/>
    <n v="2"/>
    <n v="149.9"/>
    <n v="8"/>
    <n v="1159.5999999999999"/>
    <n v="1"/>
    <n v="49.95"/>
    <n v="4"/>
    <n v="763.8"/>
    <n v="15"/>
    <n v="2123.25"/>
    <n v="436.625"/>
  </r>
  <r>
    <x v="14"/>
    <n v="1080"/>
    <x v="3"/>
    <x v="14"/>
    <n v="1189.9499999999998"/>
    <n v="1814.9499999999998"/>
    <n v="625"/>
    <n v="6"/>
    <n v="449.70000000000005"/>
    <n v="3"/>
    <n v="434.84999999999997"/>
    <n v="7"/>
    <n v="349.65000000000003"/>
    <n v="6"/>
    <n v="1145.6999999999998"/>
    <n v="22"/>
    <n v="2379.8999999999996"/>
    <n v="564.94999999999982"/>
  </r>
  <r>
    <x v="15"/>
    <n v="1089"/>
    <x v="0"/>
    <x v="15"/>
    <n v="1154.5"/>
    <n v="1779.5"/>
    <n v="625"/>
    <n v="9"/>
    <n v="674.55000000000007"/>
    <n v="4"/>
    <n v="579.79999999999995"/>
    <n v="2"/>
    <n v="99.9"/>
    <n v="5"/>
    <n v="954.75"/>
    <n v="20"/>
    <n v="2309"/>
    <n v="529.5"/>
  </r>
  <r>
    <x v="16"/>
    <n v="1098"/>
    <x v="2"/>
    <x v="16"/>
    <n v="1445.825"/>
    <n v="2070.8249999999998"/>
    <n v="625"/>
    <n v="9"/>
    <n v="674.55000000000007"/>
    <n v="2"/>
    <n v="289.89999999999998"/>
    <n v="8"/>
    <n v="399.6"/>
    <n v="8"/>
    <n v="1527.6"/>
    <n v="27"/>
    <n v="2891.65"/>
    <n v="820.82500000000027"/>
  </r>
  <r>
    <x v="17"/>
    <n v="1103"/>
    <x v="3"/>
    <x v="17"/>
    <n v="1322.3999999999999"/>
    <n v="1947.3999999999999"/>
    <n v="625"/>
    <n v="5"/>
    <n v="374.75"/>
    <n v="5"/>
    <n v="724.75"/>
    <n v="8"/>
    <n v="399.6"/>
    <n v="6"/>
    <n v="1145.6999999999998"/>
    <n v="24"/>
    <n v="2644.7999999999997"/>
    <n v="697.39999999999986"/>
  </r>
  <r>
    <x v="18"/>
    <n v="1105"/>
    <x v="0"/>
    <x v="18"/>
    <n v="701.22499999999991"/>
    <n v="1326.2249999999999"/>
    <n v="625"/>
    <n v="2"/>
    <n v="149.9"/>
    <n v="4"/>
    <n v="579.79999999999995"/>
    <n v="2"/>
    <n v="99.9"/>
    <n v="3"/>
    <n v="572.84999999999991"/>
    <n v="11"/>
    <n v="1402.4499999999998"/>
    <n v="76.224999999999909"/>
  </r>
  <r>
    <x v="19"/>
    <n v="1111"/>
    <x v="1"/>
    <x v="19"/>
    <n v="1164.9749999999999"/>
    <n v="1789.9749999999999"/>
    <n v="625"/>
    <n v="6"/>
    <n v="449.70000000000005"/>
    <n v="3"/>
    <n v="434.84999999999997"/>
    <n v="6"/>
    <n v="299.70000000000005"/>
    <n v="6"/>
    <n v="1145.6999999999998"/>
    <n v="21"/>
    <n v="2329.9499999999998"/>
    <n v="539.97499999999991"/>
  </r>
  <r>
    <x v="20"/>
    <n v="1118"/>
    <x v="1"/>
    <x v="20"/>
    <n v="1303.8499999999999"/>
    <n v="1928.85"/>
    <n v="625"/>
    <n v="7"/>
    <n v="524.65"/>
    <n v="6"/>
    <n v="869.69999999999993"/>
    <n v="9"/>
    <n v="449.55"/>
    <n v="4"/>
    <n v="763.8"/>
    <n v="26"/>
    <n v="2607.6999999999998"/>
    <n v="678.84999999999991"/>
  </r>
  <r>
    <x v="21"/>
    <n v="1126"/>
    <x v="2"/>
    <x v="21"/>
    <n v="1268.375"/>
    <n v="1893.375"/>
    <n v="625"/>
    <n v="8"/>
    <n v="599.6"/>
    <n v="7"/>
    <n v="1014.6499999999999"/>
    <n v="7"/>
    <n v="349.65000000000003"/>
    <n v="3"/>
    <n v="572.84999999999991"/>
    <n v="25"/>
    <n v="2536.75"/>
    <n v="643.375"/>
  </r>
  <r>
    <x v="22"/>
    <n v="1127"/>
    <x v="1"/>
    <x v="22"/>
    <n v="1119.625"/>
    <n v="1744.625"/>
    <n v="625"/>
    <n v="1"/>
    <n v="74.95"/>
    <n v="8"/>
    <n v="1159.5999999999999"/>
    <n v="1"/>
    <n v="49.95"/>
    <n v="5"/>
    <n v="954.75"/>
    <n v="15"/>
    <n v="2239.25"/>
    <n v="494.625"/>
  </r>
  <r>
    <x v="23"/>
    <n v="1130"/>
    <x v="2"/>
    <x v="23"/>
    <n v="1171.0250000000001"/>
    <n v="1796.0250000000001"/>
    <n v="625"/>
    <n v="3"/>
    <n v="224.85000000000002"/>
    <n v="2"/>
    <n v="289.89999999999998"/>
    <n v="6"/>
    <n v="299.70000000000005"/>
    <n v="8"/>
    <n v="1527.6"/>
    <n v="19"/>
    <n v="2342.0500000000002"/>
    <n v="546.02500000000009"/>
  </r>
  <r>
    <x v="24"/>
    <n v="1134"/>
    <x v="3"/>
    <x v="24"/>
    <n v="1233"/>
    <n v="1858"/>
    <n v="625"/>
    <n v="4"/>
    <n v="299.8"/>
    <n v="4"/>
    <n v="579.79999999999995"/>
    <n v="5"/>
    <n v="249.75"/>
    <n v="7"/>
    <n v="1336.6499999999999"/>
    <n v="20"/>
    <n v="2466"/>
    <n v="608"/>
  </r>
  <r>
    <x v="25"/>
    <n v="1138"/>
    <x v="0"/>
    <x v="25"/>
    <n v="1638.925"/>
    <n v="2263.9250000000002"/>
    <n v="625"/>
    <n v="4"/>
    <n v="299.8"/>
    <n v="8"/>
    <n v="1159.5999999999999"/>
    <n v="2"/>
    <n v="99.9"/>
    <n v="9"/>
    <n v="1718.55"/>
    <n v="23"/>
    <n v="3277.85"/>
    <n v="1013.9249999999997"/>
  </r>
  <r>
    <x v="26"/>
    <n v="1144"/>
    <x v="1"/>
    <x v="26"/>
    <n v="1525.375"/>
    <n v="2150.375"/>
    <n v="625"/>
    <n v="6"/>
    <n v="449.70000000000005"/>
    <n v="7"/>
    <n v="1014.6499999999999"/>
    <n v="5"/>
    <n v="249.75"/>
    <n v="7"/>
    <n v="1336.6499999999999"/>
    <n v="25"/>
    <n v="3050.75"/>
    <n v="900.375"/>
  </r>
  <r>
    <x v="27"/>
    <n v="1149"/>
    <x v="3"/>
    <x v="27"/>
    <n v="1027.5999999999999"/>
    <n v="1652.6"/>
    <n v="625"/>
    <n v="5"/>
    <n v="374.75"/>
    <n v="3"/>
    <n v="434.84999999999997"/>
    <n v="2"/>
    <n v="99.9"/>
    <n v="6"/>
    <n v="1145.6999999999998"/>
    <n v="16"/>
    <n v="2055.1999999999998"/>
    <n v="402.59999999999991"/>
  </r>
  <r>
    <x v="28"/>
    <n v="1157"/>
    <x v="3"/>
    <x v="28"/>
    <n v="1071.9749999999999"/>
    <n v="1696.9749999999999"/>
    <n v="625"/>
    <n v="8"/>
    <n v="599.6"/>
    <n v="2"/>
    <n v="289.89999999999998"/>
    <n v="6"/>
    <n v="299.70000000000005"/>
    <n v="5"/>
    <n v="954.75"/>
    <n v="21"/>
    <n v="2143.9499999999998"/>
    <n v="446.97499999999991"/>
  </r>
  <r>
    <x v="29"/>
    <n v="1163"/>
    <x v="0"/>
    <x v="29"/>
    <n v="1328.5"/>
    <n v="1953.5"/>
    <n v="625"/>
    <n v="6"/>
    <n v="449.70000000000005"/>
    <n v="4"/>
    <n v="579.79999999999995"/>
    <n v="2"/>
    <n v="99.9"/>
    <n v="8"/>
    <n v="1527.6"/>
    <n v="20"/>
    <n v="2657"/>
    <n v="703.5"/>
  </r>
  <r>
    <x v="30"/>
    <n v="1166"/>
    <x v="1"/>
    <x v="30"/>
    <n v="1056.0250000000001"/>
    <n v="1681.0250000000001"/>
    <n v="625"/>
    <n v="3"/>
    <n v="224.85000000000002"/>
    <n v="7"/>
    <n v="1014.6499999999999"/>
    <n v="6"/>
    <n v="299.70000000000005"/>
    <n v="3"/>
    <n v="572.84999999999991"/>
    <n v="19"/>
    <n v="2112.0500000000002"/>
    <n v="431.02500000000009"/>
  </r>
  <r>
    <x v="31"/>
    <n v="1172"/>
    <x v="2"/>
    <x v="31"/>
    <n v="1096.4499999999998"/>
    <n v="1721.4499999999998"/>
    <n v="625"/>
    <n v="6"/>
    <n v="449.70000000000005"/>
    <n v="4"/>
    <n v="579.79999999999995"/>
    <n v="8"/>
    <n v="399.6"/>
    <n v="4"/>
    <n v="763.8"/>
    <n v="22"/>
    <n v="2192.8999999999996"/>
    <n v="471.44999999999982"/>
  </r>
  <r>
    <x v="32"/>
    <n v="1176"/>
    <x v="3"/>
    <x v="32"/>
    <n v="875.59999999999991"/>
    <n v="1500.6"/>
    <n v="625"/>
    <n v="4"/>
    <n v="299.8"/>
    <n v="6"/>
    <n v="869.69999999999993"/>
    <n v="4"/>
    <n v="199.8"/>
    <n v="2"/>
    <n v="381.9"/>
    <n v="16"/>
    <n v="1751.1999999999998"/>
    <n v="250.59999999999991"/>
  </r>
  <r>
    <x v="33"/>
    <n v="1179"/>
    <x v="0"/>
    <x v="33"/>
    <n v="1265.55"/>
    <n v="1890.55"/>
    <n v="625"/>
    <n v="3"/>
    <n v="224.85000000000002"/>
    <n v="6"/>
    <n v="869.69999999999993"/>
    <n v="2"/>
    <n v="99.9"/>
    <n v="7"/>
    <n v="1336.6499999999999"/>
    <n v="18"/>
    <n v="2531.1"/>
    <n v="640.54999999999995"/>
  </r>
  <r>
    <x v="34"/>
    <n v="1184"/>
    <x v="1"/>
    <x v="34"/>
    <n v="887.07500000000005"/>
    <n v="1512.075"/>
    <n v="625"/>
    <n v="5"/>
    <n v="374.75"/>
    <n v="1"/>
    <n v="144.94999999999999"/>
    <n v="6"/>
    <n v="299.70000000000005"/>
    <n v="5"/>
    <n v="954.75"/>
    <n v="17"/>
    <n v="1774.15"/>
    <n v="262.07500000000005"/>
  </r>
  <r>
    <x v="35"/>
    <n v="1192"/>
    <x v="2"/>
    <x v="35"/>
    <n v="1197.875"/>
    <n v="1822.875"/>
    <n v="625"/>
    <n v="8"/>
    <n v="599.6"/>
    <n v="7"/>
    <n v="1014.6499999999999"/>
    <n v="8"/>
    <n v="399.6"/>
    <n v="2"/>
    <n v="381.9"/>
    <n v="25"/>
    <n v="2395.75"/>
    <n v="572.875"/>
  </r>
  <r>
    <x v="36"/>
    <n v="1199"/>
    <x v="3"/>
    <x v="36"/>
    <n v="768.625"/>
    <n v="1393.625"/>
    <n v="625"/>
    <n v="7"/>
    <n v="524.65"/>
    <n v="2"/>
    <n v="289.89999999999998"/>
    <n v="3"/>
    <n v="149.85000000000002"/>
    <n v="3"/>
    <n v="572.84999999999991"/>
    <n v="15"/>
    <n v="1537.25"/>
    <n v="143.625"/>
  </r>
  <r>
    <x v="37"/>
    <n v="1208"/>
    <x v="2"/>
    <x v="37"/>
    <n v="1689.7249999999999"/>
    <n v="2314.7249999999999"/>
    <n v="625"/>
    <n v="9"/>
    <n v="674.55000000000007"/>
    <n v="8"/>
    <n v="1159.5999999999999"/>
    <n v="8"/>
    <n v="399.6"/>
    <n v="6"/>
    <n v="1145.6999999999998"/>
    <n v="31"/>
    <n v="3379.45"/>
    <n v="1064.7249999999999"/>
  </r>
  <r>
    <x v="38"/>
    <n v="1215"/>
    <x v="3"/>
    <x v="38"/>
    <n v="1108"/>
    <n v="1733"/>
    <n v="625"/>
    <n v="7"/>
    <n v="524.65"/>
    <n v="8"/>
    <n v="1159.5999999999999"/>
    <n v="3"/>
    <n v="149.85000000000002"/>
    <n v="2"/>
    <n v="381.9"/>
    <n v="20"/>
    <n v="2216"/>
    <n v="483"/>
  </r>
  <r>
    <x v="39"/>
    <n v="1221"/>
    <x v="0"/>
    <x v="39"/>
    <n v="997.02500000000009"/>
    <n v="1622.0250000000001"/>
    <n v="625"/>
    <n v="6"/>
    <n v="449.70000000000005"/>
    <n v="2"/>
    <n v="289.89999999999998"/>
    <n v="6"/>
    <n v="299.70000000000005"/>
    <n v="5"/>
    <n v="954.75"/>
    <n v="19"/>
    <n v="1994.0500000000002"/>
    <n v="372.02500000000009"/>
  </r>
  <r>
    <x v="40"/>
    <n v="1226"/>
    <x v="1"/>
    <x v="40"/>
    <n v="1411"/>
    <n v="2036"/>
    <n v="625"/>
    <n v="5"/>
    <n v="374.75"/>
    <n v="6"/>
    <n v="869.69999999999993"/>
    <n v="1"/>
    <n v="49.95"/>
    <n v="8"/>
    <n v="1527.6"/>
    <n v="20"/>
    <n v="2822"/>
    <n v="786"/>
  </r>
  <r>
    <x v="41"/>
    <n v="1234"/>
    <x v="3"/>
    <x v="41"/>
    <n v="1986.1750000000002"/>
    <n v="2611.1750000000002"/>
    <n v="625"/>
    <n v="8"/>
    <n v="599.6"/>
    <n v="9"/>
    <n v="1304.55"/>
    <n v="7"/>
    <n v="349.65000000000003"/>
    <n v="9"/>
    <n v="1718.55"/>
    <n v="33"/>
    <n v="3972.3500000000004"/>
    <n v="1361.1750000000002"/>
  </r>
  <r>
    <x v="42"/>
    <n v="1237"/>
    <x v="3"/>
    <x v="42"/>
    <n v="1201.4499999999998"/>
    <n v="1826.4499999999998"/>
    <n v="625"/>
    <n v="3"/>
    <n v="224.85000000000002"/>
    <n v="7"/>
    <n v="1014.6499999999999"/>
    <n v="8"/>
    <n v="399.6"/>
    <n v="4"/>
    <n v="763.8"/>
    <n v="22"/>
    <n v="2402.8999999999996"/>
    <n v="576.44999999999982"/>
  </r>
  <r>
    <x v="43"/>
    <n v="1241"/>
    <x v="0"/>
    <x v="43"/>
    <n v="870.14999999999986"/>
    <n v="1495.1499999999999"/>
    <n v="625"/>
    <n v="4"/>
    <n v="299.8"/>
    <n v="1"/>
    <n v="144.94999999999999"/>
    <n v="3"/>
    <n v="149.85000000000002"/>
    <n v="6"/>
    <n v="1145.6999999999998"/>
    <n v="14"/>
    <n v="1740.2999999999997"/>
    <n v="245.14999999999986"/>
  </r>
  <r>
    <x v="44"/>
    <n v="1243"/>
    <x v="1"/>
    <x v="44"/>
    <n v="1373.5"/>
    <n v="1998.5"/>
    <n v="625"/>
    <n v="2"/>
    <n v="149.9"/>
    <n v="6"/>
    <n v="869.69999999999993"/>
    <n v="4"/>
    <n v="199.8"/>
    <n v="8"/>
    <n v="1527.6"/>
    <n v="20"/>
    <n v="2747"/>
    <n v="748.5"/>
  </r>
  <r>
    <x v="45"/>
    <n v="1250"/>
    <x v="2"/>
    <x v="45"/>
    <n v="1247.5"/>
    <n v="1872.5"/>
    <n v="625"/>
    <n v="7"/>
    <n v="524.65"/>
    <n v="5"/>
    <n v="724.75"/>
    <n v="2"/>
    <n v="99.9"/>
    <n v="6"/>
    <n v="1145.6999999999998"/>
    <n v="20"/>
    <n v="2495"/>
    <n v="622.5"/>
  </r>
  <r>
    <x v="46"/>
    <n v="1255"/>
    <x v="3"/>
    <x v="46"/>
    <n v="743.625"/>
    <n v="1368.625"/>
    <n v="625"/>
    <n v="5"/>
    <n v="374.75"/>
    <n v="2"/>
    <n v="289.89999999999998"/>
    <n v="5"/>
    <n v="249.75"/>
    <n v="3"/>
    <n v="572.84999999999991"/>
    <n v="15"/>
    <n v="1487.25"/>
    <n v="118.625"/>
  </r>
  <r>
    <x v="47"/>
    <n v="1257"/>
    <x v="0"/>
    <x v="47"/>
    <n v="632.70000000000005"/>
    <n v="1257.7"/>
    <n v="625"/>
    <n v="2"/>
    <n v="149.9"/>
    <n v="5"/>
    <n v="724.75"/>
    <n v="4"/>
    <n v="199.8"/>
    <n v="1"/>
    <n v="190.95"/>
    <n v="12"/>
    <n v="1265.4000000000001"/>
    <n v="7.7000000000000455"/>
  </r>
  <r>
    <x v="48"/>
    <n v="1260"/>
    <x v="2"/>
    <x v="48"/>
    <n v="1000.625"/>
    <n v="1625.625"/>
    <n v="625"/>
    <n v="3"/>
    <n v="224.85000000000002"/>
    <n v="2"/>
    <n v="289.89999999999998"/>
    <n v="3"/>
    <n v="149.85000000000002"/>
    <n v="7"/>
    <n v="1336.6499999999999"/>
    <n v="15"/>
    <n v="2001.25"/>
    <n v="375.625"/>
  </r>
  <r>
    <x v="49"/>
    <n v="1266"/>
    <x v="0"/>
    <x v="49"/>
    <n v="1606.35"/>
    <n v="2231.35"/>
    <n v="625"/>
    <n v="3"/>
    <n v="224.85000000000002"/>
    <n v="6"/>
    <n v="869.69999999999993"/>
    <n v="8"/>
    <n v="399.6"/>
    <n v="9"/>
    <n v="1718.55"/>
    <n v="26"/>
    <n v="3212.7"/>
    <n v="981.349999999999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EAF34F-851A-46BE-BCF7-E6E19FD6733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4" firstHeaderRow="1" firstDataRow="1" firstDataCol="1"/>
  <pivotFields count="18">
    <pivotField axis="axisRow" showAll="0" sortType="descending">
      <items count="11">
        <item x="7"/>
        <item x="3"/>
        <item x="1"/>
        <item x="9"/>
        <item x="2"/>
        <item x="6"/>
        <item x="4"/>
        <item x="0"/>
        <item x="5"/>
        <item x="8"/>
        <item t="default"/>
      </items>
      <autoSortScope>
        <pivotArea dataOnly="0" outline="0" fieldPosition="0">
          <references count="1">
            <reference field="4294967294" count="1" selected="0">
              <x v="0"/>
            </reference>
          </references>
        </pivotArea>
      </autoSortScope>
    </pivotField>
    <pivotField numFmtId="14" showAll="0"/>
    <pivotField showAll="0"/>
    <pivotField numFmtId="164" showAll="0"/>
    <pivotField numFmtId="164" showAll="0"/>
    <pivotField numFmtId="164"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ataField="1" numFmtId="164" showAll="0">
      <items count="31">
        <item x="14"/>
        <item x="4"/>
        <item x="28"/>
        <item x="24"/>
        <item x="0"/>
        <item x="7"/>
        <item x="6"/>
        <item x="27"/>
        <item x="8"/>
        <item x="29"/>
        <item x="22"/>
        <item x="15"/>
        <item x="2"/>
        <item x="26"/>
        <item x="21"/>
        <item x="5"/>
        <item x="9"/>
        <item x="16"/>
        <item x="1"/>
        <item x="17"/>
        <item x="13"/>
        <item x="20"/>
        <item x="12"/>
        <item x="23"/>
        <item x="25"/>
        <item x="3"/>
        <item x="19"/>
        <item x="18"/>
        <item x="10"/>
        <item x="11"/>
        <item t="default"/>
      </items>
    </pivotField>
  </pivotFields>
  <rowFields count="1">
    <field x="0"/>
  </rowFields>
  <rowItems count="11">
    <i>
      <x v="1"/>
    </i>
    <i>
      <x v="2"/>
    </i>
    <i>
      <x v="7"/>
    </i>
    <i>
      <x v="3"/>
    </i>
    <i>
      <x v="8"/>
    </i>
    <i>
      <x v="4"/>
    </i>
    <i>
      <x v="9"/>
    </i>
    <i>
      <x v="5"/>
    </i>
    <i>
      <x/>
    </i>
    <i>
      <x v="6"/>
    </i>
    <i t="grand">
      <x/>
    </i>
  </rowItems>
  <colItems count="1">
    <i/>
  </colItems>
  <dataFields count="1">
    <dataField name="Sum of Net Profit" fld="17" baseField="0" baseItem="3" numFmtId="164"/>
  </dataFields>
  <formats count="6">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 dxfId="3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2ECA3C-8AE4-4A18-931C-696314742383}"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9:K60" firstHeaderRow="0" firstDataRow="1" firstDataCol="1" rowPageCount="1" colPageCount="1"/>
  <pivotFields count="18">
    <pivotField axis="axisRow" showAll="0">
      <items count="51">
        <item x="27"/>
        <item x="21"/>
        <item x="48"/>
        <item x="7"/>
        <item x="14"/>
        <item x="3"/>
        <item x="16"/>
        <item x="15"/>
        <item x="12"/>
        <item x="33"/>
        <item x="40"/>
        <item x="39"/>
        <item x="20"/>
        <item x="35"/>
        <item x="1"/>
        <item x="44"/>
        <item x="42"/>
        <item x="10"/>
        <item x="9"/>
        <item x="2"/>
        <item x="29"/>
        <item x="13"/>
        <item x="37"/>
        <item x="24"/>
        <item x="43"/>
        <item x="18"/>
        <item x="6"/>
        <item x="31"/>
        <item x="19"/>
        <item x="32"/>
        <item x="49"/>
        <item x="28"/>
        <item x="30"/>
        <item x="4"/>
        <item x="0"/>
        <item x="23"/>
        <item x="5"/>
        <item x="8"/>
        <item x="25"/>
        <item x="47"/>
        <item x="17"/>
        <item x="34"/>
        <item x="36"/>
        <item x="46"/>
        <item x="41"/>
        <item x="22"/>
        <item x="45"/>
        <item x="11"/>
        <item x="26"/>
        <item x="38"/>
        <item t="default"/>
      </items>
    </pivotField>
    <pivotField showAll="0"/>
    <pivotField axis="axisPage" showAll="0">
      <items count="5">
        <item x="1"/>
        <item x="2"/>
        <item x="0"/>
        <item x="3"/>
        <item t="default"/>
      </items>
    </pivotField>
    <pivotField numFmtId="164" showAll="0">
      <items count="51">
        <item x="47"/>
        <item x="18"/>
        <item x="46"/>
        <item x="36"/>
        <item x="11"/>
        <item x="43"/>
        <item x="32"/>
        <item x="34"/>
        <item x="10"/>
        <item x="0"/>
        <item x="39"/>
        <item x="48"/>
        <item x="1"/>
        <item x="27"/>
        <item x="30"/>
        <item x="13"/>
        <item x="7"/>
        <item x="28"/>
        <item x="31"/>
        <item x="38"/>
        <item x="22"/>
        <item x="6"/>
        <item x="15"/>
        <item x="19"/>
        <item x="23"/>
        <item x="12"/>
        <item x="14"/>
        <item x="9"/>
        <item x="35"/>
        <item x="42"/>
        <item x="24"/>
        <item x="45"/>
        <item x="33"/>
        <item x="21"/>
        <item x="20"/>
        <item x="5"/>
        <item x="17"/>
        <item x="29"/>
        <item x="4"/>
        <item x="44"/>
        <item x="40"/>
        <item x="16"/>
        <item x="8"/>
        <item x="2"/>
        <item x="26"/>
        <item x="3"/>
        <item x="49"/>
        <item x="25"/>
        <item x="37"/>
        <item x="41"/>
        <item t="default"/>
      </items>
    </pivotField>
    <pivotField numFmtId="164" showAll="0"/>
    <pivotField numFmtId="164" showAll="0"/>
    <pivotField numFmtId="164" showAll="0"/>
    <pivotField dataField="1" showAll="0"/>
    <pivotField numFmtId="164" showAll="0"/>
    <pivotField dataField="1" showAll="0"/>
    <pivotField numFmtId="164" showAll="0"/>
    <pivotField dataField="1" showAll="0"/>
    <pivotField numFmtId="164" showAll="0"/>
    <pivotField dataField="1" showAll="0"/>
    <pivotField numFmtId="164" showAll="0"/>
    <pivotField showAll="0"/>
    <pivotField numFmtId="164" showAll="0"/>
    <pivotField dataField="1" numFmtId="164"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5">
    <i>
      <x/>
    </i>
    <i i="1">
      <x v="1"/>
    </i>
    <i i="2">
      <x v="2"/>
    </i>
    <i i="3">
      <x v="3"/>
    </i>
    <i i="4">
      <x v="4"/>
    </i>
  </colItems>
  <pageFields count="1">
    <pageField fld="2" hier="-1"/>
  </pageFields>
  <dataFields count="5">
    <dataField name="Sum of Net Profit" fld="17" baseField="0" baseItem="0" numFmtId="164"/>
    <dataField name="Sum of Tables SOLD " fld="7" baseField="0" baseItem="0"/>
    <dataField name="Sum of Chairs SOLD " fld="9" baseField="0" baseItem="0"/>
    <dataField name="Sum of Cabinets SOLD " fld="11" baseField="0" baseItem="0"/>
    <dataField name="Sum of TV Stands SOLD "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753E1C-5E20-43EE-B43B-8718FA6ACC95}"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0:D15" firstHeaderRow="1" firstDataRow="1" firstDataCol="1"/>
  <pivotFields count="18">
    <pivotField showAll="0"/>
    <pivotField showAll="0"/>
    <pivotField axis="axisRow" showAll="0">
      <items count="5">
        <item x="1"/>
        <item x="2"/>
        <item x="0"/>
        <item x="3"/>
        <item t="default"/>
      </items>
    </pivotField>
    <pivotField numFmtId="164" showAll="0"/>
    <pivotField numFmtId="164" showAll="0"/>
    <pivotField numFmtId="164"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ataField="1" numFmtId="164" showAll="0"/>
  </pivotFields>
  <rowFields count="1">
    <field x="2"/>
  </rowFields>
  <rowItems count="5">
    <i>
      <x/>
    </i>
    <i>
      <x v="1"/>
    </i>
    <i>
      <x v="2"/>
    </i>
    <i>
      <x v="3"/>
    </i>
    <i t="grand">
      <x/>
    </i>
  </rowItems>
  <colItems count="1">
    <i/>
  </colItems>
  <dataFields count="1">
    <dataField name="Sum of Net Profit" fld="17"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57019A-5B35-43F0-B24B-4F146D9E096B}"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7:E18" firstHeaderRow="1" firstDataRow="1" firstDataCol="1"/>
  <pivotFields count="18">
    <pivotField axis="axisRow" showAll="0">
      <items count="51">
        <item x="27"/>
        <item x="21"/>
        <item x="48"/>
        <item x="7"/>
        <item x="14"/>
        <item x="3"/>
        <item x="16"/>
        <item x="15"/>
        <item x="12"/>
        <item x="33"/>
        <item x="40"/>
        <item x="39"/>
        <item x="20"/>
        <item x="35"/>
        <item x="1"/>
        <item x="44"/>
        <item x="42"/>
        <item x="10"/>
        <item x="9"/>
        <item x="2"/>
        <item x="29"/>
        <item x="13"/>
        <item x="37"/>
        <item x="24"/>
        <item x="43"/>
        <item x="18"/>
        <item x="6"/>
        <item x="31"/>
        <item x="19"/>
        <item x="32"/>
        <item x="49"/>
        <item x="28"/>
        <item x="30"/>
        <item x="4"/>
        <item x="0"/>
        <item x="23"/>
        <item x="5"/>
        <item x="8"/>
        <item x="25"/>
        <item x="47"/>
        <item x="17"/>
        <item x="34"/>
        <item x="36"/>
        <item x="46"/>
        <item x="41"/>
        <item x="22"/>
        <item x="45"/>
        <item x="11"/>
        <item x="26"/>
        <item x="38"/>
        <item t="default"/>
      </items>
    </pivotField>
    <pivotField showAll="0"/>
    <pivotField showAll="0"/>
    <pivotField dataField="1" numFmtId="164" showAll="0">
      <items count="51">
        <item h="1" x="47"/>
        <item h="1" x="18"/>
        <item h="1" x="46"/>
        <item h="1" x="36"/>
        <item h="1" x="11"/>
        <item h="1" x="43"/>
        <item h="1" x="32"/>
        <item h="1" x="34"/>
        <item h="1" x="10"/>
        <item h="1" x="0"/>
        <item h="1" x="39"/>
        <item h="1" x="48"/>
        <item h="1" x="1"/>
        <item h="1" x="27"/>
        <item h="1" x="30"/>
        <item h="1" x="13"/>
        <item h="1" x="7"/>
        <item h="1" x="28"/>
        <item h="1" x="31"/>
        <item h="1" x="38"/>
        <item h="1" x="22"/>
        <item h="1" x="6"/>
        <item h="1" x="15"/>
        <item h="1" x="19"/>
        <item h="1" x="23"/>
        <item h="1" x="12"/>
        <item h="1" x="14"/>
        <item h="1" x="9"/>
        <item h="1" x="35"/>
        <item h="1" x="42"/>
        <item h="1" x="24"/>
        <item h="1" x="45"/>
        <item h="1" x="33"/>
        <item h="1" x="21"/>
        <item h="1" x="20"/>
        <item h="1" x="5"/>
        <item h="1" x="17"/>
        <item h="1" x="29"/>
        <item h="1" x="4"/>
        <item h="1" x="44"/>
        <item x="40"/>
        <item x="16"/>
        <item x="8"/>
        <item x="2"/>
        <item x="26"/>
        <item x="3"/>
        <item x="49"/>
        <item x="25"/>
        <item x="37"/>
        <item x="41"/>
        <item t="default"/>
      </items>
    </pivotField>
    <pivotField numFmtId="164" showAll="0"/>
    <pivotField numFmtId="164"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numFmtId="164" showAll="0"/>
  </pivotFields>
  <rowFields count="1">
    <field x="0"/>
  </rowFields>
  <rowItems count="11">
    <i>
      <x v="5"/>
    </i>
    <i>
      <x v="6"/>
    </i>
    <i>
      <x v="10"/>
    </i>
    <i>
      <x v="19"/>
    </i>
    <i>
      <x v="22"/>
    </i>
    <i>
      <x v="30"/>
    </i>
    <i>
      <x v="37"/>
    </i>
    <i>
      <x v="38"/>
    </i>
    <i>
      <x v="44"/>
    </i>
    <i>
      <x v="48"/>
    </i>
    <i t="grand">
      <x/>
    </i>
  </rowItems>
  <colItems count="1">
    <i/>
  </colItems>
  <dataFields count="1">
    <dataField name="Sum of Total sales" fld="3" baseField="0" baseItem="0" numFmtId="164"/>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CDE4AA-BF1B-4CB7-9DDA-325374C793BD}"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8:F13" firstHeaderRow="0" firstDataRow="1" firstDataCol="1"/>
  <pivotFields count="18">
    <pivotField showAll="0">
      <items count="51">
        <item x="27"/>
        <item x="21"/>
        <item x="48"/>
        <item x="7"/>
        <item x="14"/>
        <item x="3"/>
        <item x="16"/>
        <item x="15"/>
        <item x="12"/>
        <item x="33"/>
        <item x="40"/>
        <item x="39"/>
        <item x="20"/>
        <item x="35"/>
        <item x="1"/>
        <item x="44"/>
        <item x="42"/>
        <item x="10"/>
        <item x="9"/>
        <item x="2"/>
        <item x="29"/>
        <item x="13"/>
        <item x="37"/>
        <item x="24"/>
        <item x="43"/>
        <item x="18"/>
        <item x="6"/>
        <item x="31"/>
        <item x="19"/>
        <item x="32"/>
        <item x="49"/>
        <item x="28"/>
        <item x="30"/>
        <item x="4"/>
        <item x="0"/>
        <item x="23"/>
        <item x="5"/>
        <item x="8"/>
        <item x="25"/>
        <item x="47"/>
        <item x="17"/>
        <item x="34"/>
        <item x="36"/>
        <item x="46"/>
        <item x="41"/>
        <item x="22"/>
        <item x="45"/>
        <item x="11"/>
        <item x="26"/>
        <item x="38"/>
        <item t="default"/>
      </items>
    </pivotField>
    <pivotField showAll="0"/>
    <pivotField axis="axisRow" showAll="0">
      <items count="5">
        <item x="1"/>
        <item x="2"/>
        <item x="0"/>
        <item x="3"/>
        <item t="default"/>
      </items>
    </pivotField>
    <pivotField numFmtId="164" showAll="0"/>
    <pivotField numFmtId="164" showAll="0"/>
    <pivotField numFmtId="164" showAll="0"/>
    <pivotField numFmtId="164" showAll="0"/>
    <pivotField dataField="1" showAll="0"/>
    <pivotField numFmtId="164" showAll="0"/>
    <pivotField dataField="1" showAll="0"/>
    <pivotField numFmtId="164" showAll="0"/>
    <pivotField dataField="1" showAll="0"/>
    <pivotField numFmtId="164" showAll="0"/>
    <pivotField dataField="1" showAll="0"/>
    <pivotField numFmtId="164" showAll="0"/>
    <pivotField showAll="0"/>
    <pivotField numFmtId="164" showAll="0"/>
    <pivotField numFmtId="164" showAll="0"/>
  </pivotFields>
  <rowFields count="1">
    <field x="2"/>
  </rowFields>
  <rowItems count="5">
    <i>
      <x/>
    </i>
    <i>
      <x v="1"/>
    </i>
    <i>
      <x v="2"/>
    </i>
    <i>
      <x v="3"/>
    </i>
    <i t="grand">
      <x/>
    </i>
  </rowItems>
  <colFields count="1">
    <field x="-2"/>
  </colFields>
  <colItems count="4">
    <i>
      <x/>
    </i>
    <i i="1">
      <x v="1"/>
    </i>
    <i i="2">
      <x v="2"/>
    </i>
    <i i="3">
      <x v="3"/>
    </i>
  </colItems>
  <dataFields count="4">
    <dataField name="Sum of Tables SOLD " fld="7" baseField="0" baseItem="0"/>
    <dataField name="Sum of Cabinets SOLD " fld="11" baseField="0" baseItem="0"/>
    <dataField name="Sum of Chairs SOLD " fld="9" baseField="0" baseItem="0"/>
    <dataField name="Sum of TV Stands SOLD "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9FE2A364-CE06-40DE-9B02-F19751F04749}" sourceName="Area ">
  <pivotTables>
    <pivotTable tabId="2" name="PivotTable1"/>
  </pivotTables>
  <data>
    <tabular pivotCacheId="1983008802">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1E5A26D4-05BA-4737-8C06-63BBBF8FB2BB}" sourceName="Total sales">
  <pivotTables>
    <pivotTable tabId="8" name="PivotTable4"/>
  </pivotTables>
  <data>
    <tabular pivotCacheId="1983008802">
      <items count="50">
        <i x="47"/>
        <i x="18"/>
        <i x="46"/>
        <i x="36"/>
        <i x="11"/>
        <i x="43"/>
        <i x="32"/>
        <i x="34"/>
        <i x="10"/>
        <i x="0"/>
        <i x="39"/>
        <i x="48"/>
        <i x="1"/>
        <i x="27"/>
        <i x="30"/>
        <i x="13"/>
        <i x="7"/>
        <i x="28"/>
        <i x="31"/>
        <i x="38"/>
        <i x="22"/>
        <i x="6"/>
        <i x="15"/>
        <i x="19"/>
        <i x="23"/>
        <i x="12"/>
        <i x="14"/>
        <i x="9"/>
        <i x="35"/>
        <i x="42"/>
        <i x="24"/>
        <i x="45"/>
        <i x="33"/>
        <i x="21"/>
        <i x="20"/>
        <i x="5"/>
        <i x="17"/>
        <i x="29"/>
        <i x="4"/>
        <i x="44"/>
        <i x="40" s="1"/>
        <i x="16" s="1"/>
        <i x="8" s="1"/>
        <i x="2" s="1"/>
        <i x="26" s="1"/>
        <i x="3" s="1"/>
        <i x="49" s="1"/>
        <i x="25" s="1"/>
        <i x="37"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 xr10:uid="{4325DE8E-A0CF-4C92-BDDD-E5EBEFDB2362}" cache="Slicer_Area" caption="Area "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 sales" xr10:uid="{22467535-403A-449F-A864-FB045B51D57E}" cache="Slicer_Total_sales" caption="Total sales" startItem="39"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682BE5-BDCE-4DEA-9D60-D1A7A3FC3990}" name="Table1" displayName="Table1" ref="A2:R33" totalsRowCount="1" headerRowDxfId="37" dataDxfId="36">
  <autoFilter ref="A2:R32" xr:uid="{51682BE5-BDCE-4DEA-9D60-D1A7A3FC3990}"/>
  <tableColumns count="18">
    <tableColumn id="1" xr3:uid="{9660491A-655C-4C72-9F5E-CE4A996B55AE}" name="Sales person" dataDxfId="35" totalsRowDxfId="34"/>
    <tableColumn id="2" xr3:uid="{447D36CF-8FC8-41B6-A5D1-977E0C74382B}" name="Number " dataDxfId="33" totalsRowDxfId="32"/>
    <tableColumn id="3" xr3:uid="{2D424AE3-E885-4754-B478-5DD94B70B1B6}" name="Area " dataDxfId="31" totalsRowDxfId="30"/>
    <tableColumn id="4" xr3:uid="{9EA4D436-FB2A-479B-9504-17B987BCF212}" name="Total sales" dataDxfId="29" totalsRowDxfId="28">
      <calculatedColumnFormula>I3+K3+M3+O3</calculatedColumnFormula>
    </tableColumn>
    <tableColumn id="5" xr3:uid="{63F275BE-B4A2-41B0-8111-E94B6029DD79}" name="Comission" dataDxfId="27" totalsRowDxfId="26">
      <calculatedColumnFormula>D3*0.5</calculatedColumnFormula>
    </tableColumn>
    <tableColumn id="6" xr3:uid="{913D9840-09F5-42BE-9781-C011F4037FC9}" name="Total Pay" dataDxfId="25" totalsRowDxfId="24">
      <calculatedColumnFormula>E3+G3</calculatedColumnFormula>
    </tableColumn>
    <tableColumn id="7" xr3:uid="{86ABC1E6-CA8A-4559-AE1E-1237D6E72969}" name="Salary " dataDxfId="23" totalsRowDxfId="22"/>
    <tableColumn id="8" xr3:uid="{952BD4DC-B724-472E-86D8-9365B1FE167F}" name="Tables SOLD " dataDxfId="21" totalsRowDxfId="20"/>
    <tableColumn id="9" xr3:uid="{A4EFBC95-DF8C-41FA-BC7D-CD5103777801}" name="Tables REV" dataDxfId="19" totalsRowDxfId="18">
      <calculatedColumnFormula>H3*74.95</calculatedColumnFormula>
    </tableColumn>
    <tableColumn id="10" xr3:uid="{4EEF5BF2-58C5-4B33-AA9C-432CA97AE4BA}" name="Chairs SOLD " dataDxfId="17" totalsRowDxfId="16"/>
    <tableColumn id="11" xr3:uid="{F6BB38B2-C311-43A1-BDCF-CDA3AEDF9ADA}" name="Chairs REV" dataDxfId="15" totalsRowDxfId="14">
      <calculatedColumnFormula>J3*144.95</calculatedColumnFormula>
    </tableColumn>
    <tableColumn id="12" xr3:uid="{BDA1B276-8E26-4ED0-A968-F0EBC9875C10}" name="Cabinets SOLD " dataDxfId="13" totalsRowDxfId="12"/>
    <tableColumn id="13" xr3:uid="{FDB30F34-86B6-43A3-8F11-144620A147E0}" name="Cabinet REV" dataDxfId="11" totalsRowDxfId="10">
      <calculatedColumnFormula>L3*49.95</calculatedColumnFormula>
    </tableColumn>
    <tableColumn id="14" xr3:uid="{9A157599-4278-4BCE-BDE5-793645020AE5}" name="TV Stands SOLD " dataDxfId="9" totalsRowDxfId="8"/>
    <tableColumn id="15" xr3:uid="{2454A4E5-26ED-4655-BB6F-B78F81C6704A}" name="TV Stands REV" dataDxfId="7" totalsRowDxfId="6">
      <calculatedColumnFormula>N3*190.95</calculatedColumnFormula>
    </tableColumn>
    <tableColumn id="16" xr3:uid="{37869A39-0733-4855-8D7B-4DA669EA730A}" name="Total Items Sold" dataDxfId="5" totalsRowDxfId="4">
      <calculatedColumnFormula>H3+J3+L3+N3</calculatedColumnFormula>
    </tableColumn>
    <tableColumn id="17" xr3:uid="{D946966F-B9C5-4A61-A155-1FC1083BAF74}" name="Total Reveue" dataDxfId="3" totalsRowDxfId="2">
      <calculatedColumnFormula>I3+K3+M3+O3</calculatedColumnFormula>
    </tableColumn>
    <tableColumn id="18" xr3:uid="{B0DF27A9-62ED-4E61-87C6-CDFBE1260895}" name="Net Profit" dataDxfId="1" totalsRowDxfId="0">
      <calculatedColumnFormula>Q3-F3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87A97-62B8-485F-8B7C-FB64187DD6E4}">
  <dimension ref="A2:R53"/>
  <sheetViews>
    <sheetView topLeftCell="A2" zoomScale="85" zoomScaleNormal="85" workbookViewId="0">
      <selection activeCell="E17" sqref="E17"/>
    </sheetView>
  </sheetViews>
  <sheetFormatPr defaultRowHeight="15" x14ac:dyDescent="0.25"/>
  <cols>
    <col min="1" max="1" width="18.28515625" bestFit="1" customWidth="1"/>
    <col min="2" max="2" width="13.140625" customWidth="1"/>
    <col min="4" max="4" width="12.5703125" customWidth="1"/>
    <col min="5" max="5" width="12.85546875" customWidth="1"/>
    <col min="6" max="6" width="11.7109375" customWidth="1"/>
    <col min="7" max="7" width="10.5703125" customWidth="1"/>
    <col min="8" max="8" width="13.5703125" bestFit="1" customWidth="1"/>
    <col min="9" max="9" width="11.42578125" bestFit="1" customWidth="1"/>
    <col min="10" max="10" width="13.28515625" bestFit="1" customWidth="1"/>
    <col min="11" max="11" width="14.28515625" customWidth="1"/>
    <col min="12" max="12" width="16.5703125" customWidth="1"/>
    <col min="13" max="13" width="15.28515625" customWidth="1"/>
    <col min="14" max="14" width="17" bestFit="1" customWidth="1"/>
    <col min="15" max="15" width="16.85546875" customWidth="1"/>
    <col min="16" max="16" width="19.85546875" customWidth="1"/>
    <col min="17" max="17" width="13.85546875" bestFit="1" customWidth="1"/>
    <col min="18" max="18" width="10.7109375" bestFit="1" customWidth="1"/>
  </cols>
  <sheetData>
    <row r="2" spans="1:18" ht="15.75"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row>
    <row r="3" spans="1:18" x14ac:dyDescent="0.25">
      <c r="A3" s="2" t="s">
        <v>18</v>
      </c>
      <c r="B3" s="2">
        <v>1002</v>
      </c>
      <c r="C3" s="2" t="s">
        <v>19</v>
      </c>
      <c r="D3" s="3">
        <f t="shared" ref="D3:D52" si="0">I3+K3+M3+O3</f>
        <v>1853.05</v>
      </c>
      <c r="E3" s="3">
        <f>D3*0.5</f>
        <v>926.52499999999998</v>
      </c>
      <c r="F3" s="3">
        <f>E3+G3</f>
        <v>1551.5250000000001</v>
      </c>
      <c r="G3" s="3">
        <v>625</v>
      </c>
      <c r="H3" s="2">
        <v>6</v>
      </c>
      <c r="I3" s="3">
        <f>H3*74.95</f>
        <v>449.70000000000005</v>
      </c>
      <c r="J3" s="2">
        <v>2</v>
      </c>
      <c r="K3" s="3">
        <f>J3*144.95</f>
        <v>289.89999999999998</v>
      </c>
      <c r="L3" s="2">
        <v>7</v>
      </c>
      <c r="M3" s="3">
        <f>L3*49.95</f>
        <v>349.65000000000003</v>
      </c>
      <c r="N3" s="2">
        <v>4</v>
      </c>
      <c r="O3" s="3">
        <f>N3*190.95</f>
        <v>763.8</v>
      </c>
      <c r="P3" s="2">
        <f>H3+J3+L3+N3</f>
        <v>19</v>
      </c>
      <c r="Q3" s="3">
        <f>I3+K3+M3+O3</f>
        <v>1853.05</v>
      </c>
      <c r="R3" s="3">
        <f>Q3-F3</f>
        <v>301.52499999999986</v>
      </c>
    </row>
    <row r="4" spans="1:18" x14ac:dyDescent="0.25">
      <c r="A4" s="2" t="s">
        <v>20</v>
      </c>
      <c r="B4" s="2">
        <v>1007</v>
      </c>
      <c r="C4" s="2" t="s">
        <v>21</v>
      </c>
      <c r="D4" s="3">
        <f t="shared" si="0"/>
        <v>2025.9499999999998</v>
      </c>
      <c r="E4" s="3">
        <f t="shared" ref="E4:E52" si="1">D4*0.5</f>
        <v>1012.9749999999999</v>
      </c>
      <c r="F4" s="3">
        <f t="shared" ref="F4:F52" si="2">E4+G4</f>
        <v>1637.9749999999999</v>
      </c>
      <c r="G4" s="3">
        <v>625</v>
      </c>
      <c r="H4" s="2">
        <v>5</v>
      </c>
      <c r="I4" s="3">
        <f t="shared" ref="I4:I52" si="3">H4*74.95</f>
        <v>374.75</v>
      </c>
      <c r="J4" s="2">
        <v>6</v>
      </c>
      <c r="K4" s="3">
        <f t="shared" ref="K4:K52" si="4">J4*144.95</f>
        <v>869.69999999999993</v>
      </c>
      <c r="L4" s="2">
        <v>8</v>
      </c>
      <c r="M4" s="3">
        <f t="shared" ref="M4:M52" si="5">L4*49.95</f>
        <v>399.6</v>
      </c>
      <c r="N4" s="2">
        <v>2</v>
      </c>
      <c r="O4" s="3">
        <f t="shared" ref="O4:O52" si="6">N4*190.95</f>
        <v>381.9</v>
      </c>
      <c r="P4" s="2">
        <f t="shared" ref="P4:Q52" si="7">H4+J4+L4+N4</f>
        <v>21</v>
      </c>
      <c r="Q4" s="3">
        <f t="shared" si="7"/>
        <v>2025.9499999999998</v>
      </c>
      <c r="R4" s="3">
        <f t="shared" ref="R4:R52" si="8">Q4-F4</f>
        <v>387.97499999999991</v>
      </c>
    </row>
    <row r="5" spans="1:18" x14ac:dyDescent="0.25">
      <c r="A5" s="2" t="s">
        <v>22</v>
      </c>
      <c r="B5" s="2">
        <v>1015</v>
      </c>
      <c r="C5" s="2" t="s">
        <v>21</v>
      </c>
      <c r="D5" s="3">
        <f t="shared" si="0"/>
        <v>3004.7999999999997</v>
      </c>
      <c r="E5" s="3">
        <f t="shared" si="1"/>
        <v>1502.3999999999999</v>
      </c>
      <c r="F5" s="3">
        <f t="shared" si="2"/>
        <v>2127.3999999999996</v>
      </c>
      <c r="G5" s="3">
        <v>625</v>
      </c>
      <c r="H5" s="2">
        <v>8</v>
      </c>
      <c r="I5" s="3">
        <f t="shared" si="3"/>
        <v>599.6</v>
      </c>
      <c r="J5" s="2">
        <v>8</v>
      </c>
      <c r="K5" s="3">
        <f t="shared" si="4"/>
        <v>1159.5999999999999</v>
      </c>
      <c r="L5" s="2">
        <v>2</v>
      </c>
      <c r="M5" s="3">
        <f t="shared" si="5"/>
        <v>99.9</v>
      </c>
      <c r="N5" s="2">
        <v>6</v>
      </c>
      <c r="O5" s="3">
        <f t="shared" si="6"/>
        <v>1145.6999999999998</v>
      </c>
      <c r="P5" s="2">
        <f t="shared" si="7"/>
        <v>24</v>
      </c>
      <c r="Q5" s="3">
        <f t="shared" si="7"/>
        <v>3004.7999999999997</v>
      </c>
      <c r="R5" s="3">
        <f t="shared" si="8"/>
        <v>877.40000000000009</v>
      </c>
    </row>
    <row r="6" spans="1:18" x14ac:dyDescent="0.25">
      <c r="A6" s="2" t="s">
        <v>23</v>
      </c>
      <c r="B6" s="2">
        <v>1024</v>
      </c>
      <c r="C6" s="2" t="s">
        <v>24</v>
      </c>
      <c r="D6" s="3">
        <f t="shared" si="0"/>
        <v>3172.7</v>
      </c>
      <c r="E6" s="3">
        <f t="shared" si="1"/>
        <v>1586.35</v>
      </c>
      <c r="F6" s="3">
        <f t="shared" si="2"/>
        <v>2211.35</v>
      </c>
      <c r="G6" s="3">
        <v>625</v>
      </c>
      <c r="H6" s="2">
        <v>9</v>
      </c>
      <c r="I6" s="3">
        <f t="shared" si="3"/>
        <v>674.55000000000007</v>
      </c>
      <c r="J6" s="2">
        <v>4</v>
      </c>
      <c r="K6" s="3">
        <f t="shared" si="4"/>
        <v>579.79999999999995</v>
      </c>
      <c r="L6" s="2">
        <v>4</v>
      </c>
      <c r="M6" s="3">
        <f t="shared" si="5"/>
        <v>199.8</v>
      </c>
      <c r="N6" s="2">
        <v>9</v>
      </c>
      <c r="O6" s="3">
        <f t="shared" si="6"/>
        <v>1718.55</v>
      </c>
      <c r="P6" s="2">
        <f t="shared" si="7"/>
        <v>26</v>
      </c>
      <c r="Q6" s="3">
        <f t="shared" si="7"/>
        <v>3172.7</v>
      </c>
      <c r="R6" s="3">
        <f t="shared" si="8"/>
        <v>961.34999999999991</v>
      </c>
    </row>
    <row r="7" spans="1:18" x14ac:dyDescent="0.25">
      <c r="A7" s="2" t="s">
        <v>25</v>
      </c>
      <c r="B7" s="2">
        <v>1028</v>
      </c>
      <c r="C7" s="2" t="s">
        <v>26</v>
      </c>
      <c r="D7" s="3">
        <f t="shared" si="0"/>
        <v>2707.85</v>
      </c>
      <c r="E7" s="3">
        <f t="shared" si="1"/>
        <v>1353.925</v>
      </c>
      <c r="F7" s="3">
        <f t="shared" si="2"/>
        <v>1978.925</v>
      </c>
      <c r="G7" s="3">
        <v>625</v>
      </c>
      <c r="H7" s="2">
        <v>4</v>
      </c>
      <c r="I7" s="3">
        <f t="shared" si="3"/>
        <v>299.8</v>
      </c>
      <c r="J7" s="2">
        <v>2</v>
      </c>
      <c r="K7" s="3">
        <f t="shared" si="4"/>
        <v>289.89999999999998</v>
      </c>
      <c r="L7" s="2">
        <v>8</v>
      </c>
      <c r="M7" s="3">
        <f t="shared" si="5"/>
        <v>399.6</v>
      </c>
      <c r="N7" s="2">
        <v>9</v>
      </c>
      <c r="O7" s="3">
        <f t="shared" si="6"/>
        <v>1718.55</v>
      </c>
      <c r="P7" s="2">
        <f t="shared" si="7"/>
        <v>23</v>
      </c>
      <c r="Q7" s="3">
        <f t="shared" si="7"/>
        <v>2707.85</v>
      </c>
      <c r="R7" s="3">
        <f t="shared" si="8"/>
        <v>728.92499999999995</v>
      </c>
    </row>
    <row r="8" spans="1:18" x14ac:dyDescent="0.25">
      <c r="A8" s="2" t="s">
        <v>27</v>
      </c>
      <c r="B8" s="2">
        <v>1034</v>
      </c>
      <c r="C8" s="2" t="s">
        <v>24</v>
      </c>
      <c r="D8" s="3">
        <f t="shared" si="0"/>
        <v>2623.8</v>
      </c>
      <c r="E8" s="3">
        <f t="shared" si="1"/>
        <v>1311.9</v>
      </c>
      <c r="F8" s="3">
        <f t="shared" si="2"/>
        <v>1936.9</v>
      </c>
      <c r="G8" s="3">
        <v>625</v>
      </c>
      <c r="H8" s="2">
        <v>6</v>
      </c>
      <c r="I8" s="3">
        <f t="shared" si="3"/>
        <v>449.70000000000005</v>
      </c>
      <c r="J8" s="2">
        <v>6</v>
      </c>
      <c r="K8" s="3">
        <f t="shared" si="4"/>
        <v>869.69999999999993</v>
      </c>
      <c r="L8" s="2">
        <v>7</v>
      </c>
      <c r="M8" s="3">
        <f t="shared" si="5"/>
        <v>349.65000000000003</v>
      </c>
      <c r="N8" s="2">
        <v>5</v>
      </c>
      <c r="O8" s="3">
        <f t="shared" si="6"/>
        <v>954.75</v>
      </c>
      <c r="P8" s="2">
        <f t="shared" si="7"/>
        <v>24</v>
      </c>
      <c r="Q8" s="3">
        <f t="shared" si="7"/>
        <v>2623.8</v>
      </c>
      <c r="R8" s="3">
        <f t="shared" si="8"/>
        <v>686.90000000000009</v>
      </c>
    </row>
    <row r="9" spans="1:18" x14ac:dyDescent="0.25">
      <c r="A9" s="2" t="s">
        <v>28</v>
      </c>
      <c r="B9" s="2">
        <v>1042</v>
      </c>
      <c r="C9" s="2" t="s">
        <v>26</v>
      </c>
      <c r="D9" s="3">
        <f t="shared" si="0"/>
        <v>2290.9499999999998</v>
      </c>
      <c r="E9" s="3">
        <f t="shared" si="1"/>
        <v>1145.4749999999999</v>
      </c>
      <c r="F9" s="3">
        <f t="shared" si="2"/>
        <v>1770.4749999999999</v>
      </c>
      <c r="G9" s="3">
        <v>625</v>
      </c>
      <c r="H9" s="2">
        <v>8</v>
      </c>
      <c r="I9" s="3">
        <f t="shared" si="3"/>
        <v>599.6</v>
      </c>
      <c r="J9" s="2">
        <v>8</v>
      </c>
      <c r="K9" s="3">
        <f t="shared" si="4"/>
        <v>1159.5999999999999</v>
      </c>
      <c r="L9" s="2">
        <v>3</v>
      </c>
      <c r="M9" s="3">
        <f t="shared" si="5"/>
        <v>149.85000000000002</v>
      </c>
      <c r="N9" s="2">
        <v>2</v>
      </c>
      <c r="O9" s="3">
        <f t="shared" si="6"/>
        <v>381.9</v>
      </c>
      <c r="P9" s="2">
        <f t="shared" si="7"/>
        <v>21</v>
      </c>
      <c r="Q9" s="3">
        <f t="shared" si="7"/>
        <v>2290.9499999999998</v>
      </c>
      <c r="R9" s="3">
        <f t="shared" si="8"/>
        <v>520.47499999999991</v>
      </c>
    </row>
    <row r="10" spans="1:18" x14ac:dyDescent="0.25">
      <c r="A10" s="2" t="s">
        <v>29</v>
      </c>
      <c r="B10" s="2">
        <v>1048</v>
      </c>
      <c r="C10" s="2" t="s">
        <v>19</v>
      </c>
      <c r="D10" s="3">
        <f t="shared" si="0"/>
        <v>2130.1499999999996</v>
      </c>
      <c r="E10" s="3">
        <f t="shared" si="1"/>
        <v>1065.0749999999998</v>
      </c>
      <c r="F10" s="3">
        <f t="shared" si="2"/>
        <v>1690.0749999999998</v>
      </c>
      <c r="G10" s="3">
        <v>625</v>
      </c>
      <c r="H10" s="2">
        <v>6</v>
      </c>
      <c r="I10" s="3">
        <f t="shared" si="3"/>
        <v>449.70000000000005</v>
      </c>
      <c r="J10" s="2">
        <v>3</v>
      </c>
      <c r="K10" s="3">
        <f t="shared" si="4"/>
        <v>434.84999999999997</v>
      </c>
      <c r="L10" s="2">
        <v>2</v>
      </c>
      <c r="M10" s="3">
        <f t="shared" si="5"/>
        <v>99.9</v>
      </c>
      <c r="N10" s="2">
        <v>6</v>
      </c>
      <c r="O10" s="3">
        <f t="shared" si="6"/>
        <v>1145.6999999999998</v>
      </c>
      <c r="P10" s="2">
        <f t="shared" si="7"/>
        <v>17</v>
      </c>
      <c r="Q10" s="3">
        <f t="shared" si="7"/>
        <v>2130.1499999999996</v>
      </c>
      <c r="R10" s="3">
        <f t="shared" si="8"/>
        <v>440.07499999999982</v>
      </c>
    </row>
    <row r="11" spans="1:18" x14ac:dyDescent="0.25">
      <c r="A11" s="2" t="s">
        <v>30</v>
      </c>
      <c r="B11" s="2">
        <v>1051</v>
      </c>
      <c r="C11" s="2" t="s">
        <v>21</v>
      </c>
      <c r="D11" s="3">
        <f t="shared" si="0"/>
        <v>2920.8999999999996</v>
      </c>
      <c r="E11" s="3">
        <f t="shared" si="1"/>
        <v>1460.4499999999998</v>
      </c>
      <c r="F11" s="3">
        <f t="shared" si="2"/>
        <v>2085.4499999999998</v>
      </c>
      <c r="G11" s="3">
        <v>625</v>
      </c>
      <c r="H11" s="2">
        <v>3</v>
      </c>
      <c r="I11" s="3">
        <f t="shared" si="3"/>
        <v>224.85000000000002</v>
      </c>
      <c r="J11" s="2">
        <v>8</v>
      </c>
      <c r="K11" s="3">
        <f t="shared" si="4"/>
        <v>1159.5999999999999</v>
      </c>
      <c r="L11" s="2">
        <v>4</v>
      </c>
      <c r="M11" s="3">
        <f t="shared" si="5"/>
        <v>199.8</v>
      </c>
      <c r="N11" s="2">
        <v>7</v>
      </c>
      <c r="O11" s="3">
        <f t="shared" si="6"/>
        <v>1336.6499999999999</v>
      </c>
      <c r="P11" s="2">
        <f t="shared" si="7"/>
        <v>22</v>
      </c>
      <c r="Q11" s="3">
        <f t="shared" si="7"/>
        <v>2920.8999999999996</v>
      </c>
      <c r="R11" s="3">
        <f t="shared" si="8"/>
        <v>835.44999999999982</v>
      </c>
    </row>
    <row r="12" spans="1:18" x14ac:dyDescent="0.25">
      <c r="A12" s="2" t="s">
        <v>31</v>
      </c>
      <c r="B12" s="2">
        <v>1052</v>
      </c>
      <c r="C12" s="2" t="s">
        <v>26</v>
      </c>
      <c r="D12" s="3">
        <f t="shared" si="0"/>
        <v>2387.0500000000002</v>
      </c>
      <c r="E12" s="3">
        <f t="shared" si="1"/>
        <v>1193.5250000000001</v>
      </c>
      <c r="F12" s="3">
        <f t="shared" si="2"/>
        <v>1818.5250000000001</v>
      </c>
      <c r="G12" s="3">
        <v>625</v>
      </c>
      <c r="H12" s="2">
        <v>1</v>
      </c>
      <c r="I12" s="3">
        <f t="shared" si="3"/>
        <v>74.95</v>
      </c>
      <c r="J12" s="2">
        <v>3</v>
      </c>
      <c r="K12" s="3">
        <f t="shared" si="4"/>
        <v>434.84999999999997</v>
      </c>
      <c r="L12" s="2">
        <v>7</v>
      </c>
      <c r="M12" s="3">
        <f t="shared" si="5"/>
        <v>349.65000000000003</v>
      </c>
      <c r="N12" s="2">
        <v>8</v>
      </c>
      <c r="O12" s="3">
        <f t="shared" si="6"/>
        <v>1527.6</v>
      </c>
      <c r="P12" s="2">
        <f t="shared" si="7"/>
        <v>19</v>
      </c>
      <c r="Q12" s="3">
        <f t="shared" si="7"/>
        <v>2387.0500000000002</v>
      </c>
      <c r="R12" s="3">
        <f t="shared" si="8"/>
        <v>568.52500000000009</v>
      </c>
    </row>
    <row r="13" spans="1:18" x14ac:dyDescent="0.25">
      <c r="A13" s="2" t="s">
        <v>32</v>
      </c>
      <c r="B13" s="2">
        <v>1059</v>
      </c>
      <c r="C13" s="2" t="s">
        <v>26</v>
      </c>
      <c r="D13" s="3">
        <f t="shared" si="0"/>
        <v>1785.1</v>
      </c>
      <c r="E13" s="3">
        <f t="shared" si="1"/>
        <v>892.55</v>
      </c>
      <c r="F13" s="3">
        <f t="shared" si="2"/>
        <v>1517.55</v>
      </c>
      <c r="G13" s="3">
        <v>625</v>
      </c>
      <c r="H13" s="2">
        <v>7</v>
      </c>
      <c r="I13" s="3">
        <f t="shared" si="3"/>
        <v>524.65</v>
      </c>
      <c r="J13" s="2">
        <v>6</v>
      </c>
      <c r="K13" s="3">
        <f t="shared" si="4"/>
        <v>869.69999999999993</v>
      </c>
      <c r="L13" s="2">
        <v>4</v>
      </c>
      <c r="M13" s="3">
        <f t="shared" si="5"/>
        <v>199.8</v>
      </c>
      <c r="N13" s="2">
        <v>1</v>
      </c>
      <c r="O13" s="3">
        <f t="shared" si="6"/>
        <v>190.95</v>
      </c>
      <c r="P13" s="2">
        <f t="shared" si="7"/>
        <v>18</v>
      </c>
      <c r="Q13" s="3">
        <f t="shared" si="7"/>
        <v>1785.1</v>
      </c>
      <c r="R13" s="3">
        <f t="shared" si="8"/>
        <v>267.54999999999995</v>
      </c>
    </row>
    <row r="14" spans="1:18" x14ac:dyDescent="0.25">
      <c r="A14" s="2" t="s">
        <v>33</v>
      </c>
      <c r="B14" s="2">
        <v>1068</v>
      </c>
      <c r="C14" s="2" t="s">
        <v>19</v>
      </c>
      <c r="D14" s="3">
        <f t="shared" si="0"/>
        <v>1692.05</v>
      </c>
      <c r="E14" s="3">
        <f t="shared" si="1"/>
        <v>846.02499999999998</v>
      </c>
      <c r="F14" s="3">
        <f t="shared" si="2"/>
        <v>1471.0250000000001</v>
      </c>
      <c r="G14" s="3">
        <v>625</v>
      </c>
      <c r="H14" s="2">
        <v>9</v>
      </c>
      <c r="I14" s="3">
        <f t="shared" si="3"/>
        <v>674.55000000000007</v>
      </c>
      <c r="J14" s="2">
        <v>1</v>
      </c>
      <c r="K14" s="3">
        <f t="shared" si="4"/>
        <v>144.94999999999999</v>
      </c>
      <c r="L14" s="2">
        <v>6</v>
      </c>
      <c r="M14" s="3">
        <f t="shared" si="5"/>
        <v>299.70000000000005</v>
      </c>
      <c r="N14" s="2">
        <v>3</v>
      </c>
      <c r="O14" s="3">
        <f t="shared" si="6"/>
        <v>572.84999999999991</v>
      </c>
      <c r="P14" s="2">
        <f t="shared" si="7"/>
        <v>19</v>
      </c>
      <c r="Q14" s="3">
        <f t="shared" si="7"/>
        <v>1692.05</v>
      </c>
      <c r="R14" s="3">
        <f t="shared" si="8"/>
        <v>221.02499999999986</v>
      </c>
    </row>
    <row r="15" spans="1:18" x14ac:dyDescent="0.25">
      <c r="A15" s="2" t="s">
        <v>34</v>
      </c>
      <c r="B15" s="2">
        <v>1072</v>
      </c>
      <c r="C15" s="2" t="s">
        <v>21</v>
      </c>
      <c r="D15" s="3">
        <f t="shared" si="0"/>
        <v>2377.9499999999998</v>
      </c>
      <c r="E15" s="3">
        <f t="shared" si="1"/>
        <v>1188.9749999999999</v>
      </c>
      <c r="F15" s="3">
        <f t="shared" si="2"/>
        <v>1813.9749999999999</v>
      </c>
      <c r="G15" s="3">
        <v>625</v>
      </c>
      <c r="H15" s="2">
        <v>4</v>
      </c>
      <c r="I15" s="3">
        <f t="shared" si="3"/>
        <v>299.8</v>
      </c>
      <c r="J15" s="2">
        <v>7</v>
      </c>
      <c r="K15" s="3">
        <f t="shared" si="4"/>
        <v>1014.6499999999999</v>
      </c>
      <c r="L15" s="2">
        <v>6</v>
      </c>
      <c r="M15" s="3">
        <f t="shared" si="5"/>
        <v>299.70000000000005</v>
      </c>
      <c r="N15" s="2">
        <v>4</v>
      </c>
      <c r="O15" s="3">
        <f t="shared" si="6"/>
        <v>763.8</v>
      </c>
      <c r="P15" s="2">
        <f t="shared" si="7"/>
        <v>21</v>
      </c>
      <c r="Q15" s="3">
        <f t="shared" si="7"/>
        <v>2377.9499999999998</v>
      </c>
      <c r="R15" s="3">
        <f t="shared" si="8"/>
        <v>563.97499999999991</v>
      </c>
    </row>
    <row r="16" spans="1:18" x14ac:dyDescent="0.25">
      <c r="A16" s="2" t="s">
        <v>35</v>
      </c>
      <c r="B16" s="2">
        <v>1074</v>
      </c>
      <c r="C16" s="2" t="s">
        <v>24</v>
      </c>
      <c r="D16" s="3">
        <f t="shared" si="0"/>
        <v>2123.25</v>
      </c>
      <c r="E16" s="3">
        <f t="shared" si="1"/>
        <v>1061.625</v>
      </c>
      <c r="F16" s="3">
        <f t="shared" si="2"/>
        <v>1686.625</v>
      </c>
      <c r="G16" s="3">
        <v>625</v>
      </c>
      <c r="H16" s="2">
        <v>2</v>
      </c>
      <c r="I16" s="3">
        <f t="shared" si="3"/>
        <v>149.9</v>
      </c>
      <c r="J16" s="2">
        <v>8</v>
      </c>
      <c r="K16" s="3">
        <f t="shared" si="4"/>
        <v>1159.5999999999999</v>
      </c>
      <c r="L16" s="2">
        <v>1</v>
      </c>
      <c r="M16" s="3">
        <f t="shared" si="5"/>
        <v>49.95</v>
      </c>
      <c r="N16" s="2">
        <v>4</v>
      </c>
      <c r="O16" s="3">
        <f t="shared" si="6"/>
        <v>763.8</v>
      </c>
      <c r="P16" s="2">
        <f t="shared" si="7"/>
        <v>15</v>
      </c>
      <c r="Q16" s="3">
        <f t="shared" si="7"/>
        <v>2123.25</v>
      </c>
      <c r="R16" s="3">
        <f t="shared" si="8"/>
        <v>436.625</v>
      </c>
    </row>
    <row r="17" spans="1:18" x14ac:dyDescent="0.25">
      <c r="A17" s="2" t="s">
        <v>36</v>
      </c>
      <c r="B17" s="2">
        <v>1080</v>
      </c>
      <c r="C17" s="2" t="s">
        <v>26</v>
      </c>
      <c r="D17" s="3">
        <f t="shared" si="0"/>
        <v>2379.8999999999996</v>
      </c>
      <c r="E17" s="3">
        <f t="shared" si="1"/>
        <v>1189.9499999999998</v>
      </c>
      <c r="F17" s="3">
        <f t="shared" si="2"/>
        <v>1814.9499999999998</v>
      </c>
      <c r="G17" s="3">
        <v>625</v>
      </c>
      <c r="H17" s="2">
        <v>6</v>
      </c>
      <c r="I17" s="3">
        <f t="shared" si="3"/>
        <v>449.70000000000005</v>
      </c>
      <c r="J17" s="2">
        <v>3</v>
      </c>
      <c r="K17" s="3">
        <f t="shared" si="4"/>
        <v>434.84999999999997</v>
      </c>
      <c r="L17" s="2">
        <v>7</v>
      </c>
      <c r="M17" s="3">
        <f t="shared" si="5"/>
        <v>349.65000000000003</v>
      </c>
      <c r="N17" s="2">
        <v>6</v>
      </c>
      <c r="O17" s="3">
        <f t="shared" si="6"/>
        <v>1145.6999999999998</v>
      </c>
      <c r="P17" s="2">
        <f t="shared" si="7"/>
        <v>22</v>
      </c>
      <c r="Q17" s="3">
        <f t="shared" si="7"/>
        <v>2379.8999999999996</v>
      </c>
      <c r="R17" s="3">
        <f t="shared" si="8"/>
        <v>564.94999999999982</v>
      </c>
    </row>
    <row r="18" spans="1:18" x14ac:dyDescent="0.25">
      <c r="A18" s="2" t="s">
        <v>37</v>
      </c>
      <c r="B18" s="2">
        <v>1089</v>
      </c>
      <c r="C18" s="2" t="s">
        <v>19</v>
      </c>
      <c r="D18" s="3">
        <f t="shared" si="0"/>
        <v>2309</v>
      </c>
      <c r="E18" s="3">
        <f t="shared" si="1"/>
        <v>1154.5</v>
      </c>
      <c r="F18" s="3">
        <f t="shared" si="2"/>
        <v>1779.5</v>
      </c>
      <c r="G18" s="3">
        <v>625</v>
      </c>
      <c r="H18" s="2">
        <v>9</v>
      </c>
      <c r="I18" s="3">
        <f t="shared" si="3"/>
        <v>674.55000000000007</v>
      </c>
      <c r="J18" s="2">
        <v>4</v>
      </c>
      <c r="K18" s="3">
        <f t="shared" si="4"/>
        <v>579.79999999999995</v>
      </c>
      <c r="L18" s="2">
        <v>2</v>
      </c>
      <c r="M18" s="3">
        <f t="shared" si="5"/>
        <v>99.9</v>
      </c>
      <c r="N18" s="2">
        <v>5</v>
      </c>
      <c r="O18" s="3">
        <f t="shared" si="6"/>
        <v>954.75</v>
      </c>
      <c r="P18" s="2">
        <f t="shared" si="7"/>
        <v>20</v>
      </c>
      <c r="Q18" s="3">
        <f t="shared" si="7"/>
        <v>2309</v>
      </c>
      <c r="R18" s="3">
        <f t="shared" si="8"/>
        <v>529.5</v>
      </c>
    </row>
    <row r="19" spans="1:18" x14ac:dyDescent="0.25">
      <c r="A19" s="2" t="s">
        <v>38</v>
      </c>
      <c r="B19" s="2">
        <v>1098</v>
      </c>
      <c r="C19" s="2" t="s">
        <v>24</v>
      </c>
      <c r="D19" s="3">
        <f t="shared" si="0"/>
        <v>2891.65</v>
      </c>
      <c r="E19" s="3">
        <f t="shared" si="1"/>
        <v>1445.825</v>
      </c>
      <c r="F19" s="3">
        <f t="shared" si="2"/>
        <v>2070.8249999999998</v>
      </c>
      <c r="G19" s="3">
        <v>625</v>
      </c>
      <c r="H19" s="2">
        <v>9</v>
      </c>
      <c r="I19" s="3">
        <f t="shared" si="3"/>
        <v>674.55000000000007</v>
      </c>
      <c r="J19" s="2">
        <v>2</v>
      </c>
      <c r="K19" s="3">
        <f t="shared" si="4"/>
        <v>289.89999999999998</v>
      </c>
      <c r="L19" s="2">
        <v>8</v>
      </c>
      <c r="M19" s="3">
        <f t="shared" si="5"/>
        <v>399.6</v>
      </c>
      <c r="N19" s="2">
        <v>8</v>
      </c>
      <c r="O19" s="3">
        <f t="shared" si="6"/>
        <v>1527.6</v>
      </c>
      <c r="P19" s="2">
        <f t="shared" si="7"/>
        <v>27</v>
      </c>
      <c r="Q19" s="3">
        <f t="shared" si="7"/>
        <v>2891.65</v>
      </c>
      <c r="R19" s="3">
        <f t="shared" si="8"/>
        <v>820.82500000000027</v>
      </c>
    </row>
    <row r="20" spans="1:18" x14ac:dyDescent="0.25">
      <c r="A20" s="2" t="s">
        <v>39</v>
      </c>
      <c r="B20" s="2">
        <v>1103</v>
      </c>
      <c r="C20" s="2" t="s">
        <v>26</v>
      </c>
      <c r="D20" s="3">
        <f t="shared" si="0"/>
        <v>2644.7999999999997</v>
      </c>
      <c r="E20" s="3">
        <f t="shared" si="1"/>
        <v>1322.3999999999999</v>
      </c>
      <c r="F20" s="3">
        <f t="shared" si="2"/>
        <v>1947.3999999999999</v>
      </c>
      <c r="G20" s="3">
        <v>625</v>
      </c>
      <c r="H20" s="2">
        <v>5</v>
      </c>
      <c r="I20" s="3">
        <f t="shared" si="3"/>
        <v>374.75</v>
      </c>
      <c r="J20" s="2">
        <v>5</v>
      </c>
      <c r="K20" s="3">
        <f t="shared" si="4"/>
        <v>724.75</v>
      </c>
      <c r="L20" s="2">
        <v>8</v>
      </c>
      <c r="M20" s="3">
        <f t="shared" si="5"/>
        <v>399.6</v>
      </c>
      <c r="N20" s="2">
        <v>6</v>
      </c>
      <c r="O20" s="3">
        <f t="shared" si="6"/>
        <v>1145.6999999999998</v>
      </c>
      <c r="P20" s="2">
        <f t="shared" si="7"/>
        <v>24</v>
      </c>
      <c r="Q20" s="3">
        <f t="shared" si="7"/>
        <v>2644.7999999999997</v>
      </c>
      <c r="R20" s="3">
        <f t="shared" si="8"/>
        <v>697.39999999999986</v>
      </c>
    </row>
    <row r="21" spans="1:18" x14ac:dyDescent="0.25">
      <c r="A21" s="2" t="s">
        <v>40</v>
      </c>
      <c r="B21" s="2">
        <v>1105</v>
      </c>
      <c r="C21" s="2" t="s">
        <v>19</v>
      </c>
      <c r="D21" s="3">
        <f t="shared" si="0"/>
        <v>1402.4499999999998</v>
      </c>
      <c r="E21" s="3">
        <f t="shared" si="1"/>
        <v>701.22499999999991</v>
      </c>
      <c r="F21" s="3">
        <f t="shared" si="2"/>
        <v>1326.2249999999999</v>
      </c>
      <c r="G21" s="3">
        <v>625</v>
      </c>
      <c r="H21" s="2">
        <v>2</v>
      </c>
      <c r="I21" s="3">
        <f t="shared" si="3"/>
        <v>149.9</v>
      </c>
      <c r="J21" s="2">
        <v>4</v>
      </c>
      <c r="K21" s="3">
        <f t="shared" si="4"/>
        <v>579.79999999999995</v>
      </c>
      <c r="L21" s="2">
        <v>2</v>
      </c>
      <c r="M21" s="3">
        <f t="shared" si="5"/>
        <v>99.9</v>
      </c>
      <c r="N21" s="2">
        <v>3</v>
      </c>
      <c r="O21" s="3">
        <f t="shared" si="6"/>
        <v>572.84999999999991</v>
      </c>
      <c r="P21" s="2">
        <f t="shared" si="7"/>
        <v>11</v>
      </c>
      <c r="Q21" s="3">
        <f t="shared" si="7"/>
        <v>1402.4499999999998</v>
      </c>
      <c r="R21" s="3">
        <f t="shared" si="8"/>
        <v>76.224999999999909</v>
      </c>
    </row>
    <row r="22" spans="1:18" x14ac:dyDescent="0.25">
      <c r="A22" s="2" t="s">
        <v>41</v>
      </c>
      <c r="B22" s="2">
        <v>1111</v>
      </c>
      <c r="C22" s="2" t="s">
        <v>21</v>
      </c>
      <c r="D22" s="3">
        <f t="shared" si="0"/>
        <v>2329.9499999999998</v>
      </c>
      <c r="E22" s="3">
        <f t="shared" si="1"/>
        <v>1164.9749999999999</v>
      </c>
      <c r="F22" s="3">
        <f t="shared" si="2"/>
        <v>1789.9749999999999</v>
      </c>
      <c r="G22" s="3">
        <v>625</v>
      </c>
      <c r="H22" s="2">
        <v>6</v>
      </c>
      <c r="I22" s="3">
        <f t="shared" si="3"/>
        <v>449.70000000000005</v>
      </c>
      <c r="J22" s="2">
        <v>3</v>
      </c>
      <c r="K22" s="3">
        <f t="shared" si="4"/>
        <v>434.84999999999997</v>
      </c>
      <c r="L22" s="2">
        <v>6</v>
      </c>
      <c r="M22" s="3">
        <f t="shared" si="5"/>
        <v>299.70000000000005</v>
      </c>
      <c r="N22" s="2">
        <v>6</v>
      </c>
      <c r="O22" s="3">
        <f t="shared" si="6"/>
        <v>1145.6999999999998</v>
      </c>
      <c r="P22" s="2">
        <f t="shared" si="7"/>
        <v>21</v>
      </c>
      <c r="Q22" s="3">
        <f t="shared" si="7"/>
        <v>2329.9499999999998</v>
      </c>
      <c r="R22" s="3">
        <f t="shared" si="8"/>
        <v>539.97499999999991</v>
      </c>
    </row>
    <row r="23" spans="1:18" x14ac:dyDescent="0.25">
      <c r="A23" s="2" t="s">
        <v>42</v>
      </c>
      <c r="B23" s="2">
        <v>1118</v>
      </c>
      <c r="C23" s="2" t="s">
        <v>21</v>
      </c>
      <c r="D23" s="3">
        <f t="shared" si="0"/>
        <v>2607.6999999999998</v>
      </c>
      <c r="E23" s="3">
        <f t="shared" si="1"/>
        <v>1303.8499999999999</v>
      </c>
      <c r="F23" s="3">
        <f t="shared" si="2"/>
        <v>1928.85</v>
      </c>
      <c r="G23" s="3">
        <v>625</v>
      </c>
      <c r="H23" s="2">
        <v>7</v>
      </c>
      <c r="I23" s="3">
        <f t="shared" si="3"/>
        <v>524.65</v>
      </c>
      <c r="J23" s="2">
        <v>6</v>
      </c>
      <c r="K23" s="3">
        <f t="shared" si="4"/>
        <v>869.69999999999993</v>
      </c>
      <c r="L23" s="2">
        <v>9</v>
      </c>
      <c r="M23" s="3">
        <f t="shared" si="5"/>
        <v>449.55</v>
      </c>
      <c r="N23" s="2">
        <v>4</v>
      </c>
      <c r="O23" s="3">
        <f t="shared" si="6"/>
        <v>763.8</v>
      </c>
      <c r="P23" s="2">
        <f t="shared" si="7"/>
        <v>26</v>
      </c>
      <c r="Q23" s="3">
        <f t="shared" si="7"/>
        <v>2607.6999999999998</v>
      </c>
      <c r="R23" s="3">
        <f t="shared" si="8"/>
        <v>678.84999999999991</v>
      </c>
    </row>
    <row r="24" spans="1:18" x14ac:dyDescent="0.25">
      <c r="A24" s="2" t="s">
        <v>43</v>
      </c>
      <c r="B24" s="2">
        <v>1126</v>
      </c>
      <c r="C24" s="2" t="s">
        <v>24</v>
      </c>
      <c r="D24" s="3">
        <f t="shared" si="0"/>
        <v>2536.75</v>
      </c>
      <c r="E24" s="3">
        <f t="shared" si="1"/>
        <v>1268.375</v>
      </c>
      <c r="F24" s="3">
        <f t="shared" si="2"/>
        <v>1893.375</v>
      </c>
      <c r="G24" s="3">
        <v>625</v>
      </c>
      <c r="H24" s="2">
        <v>8</v>
      </c>
      <c r="I24" s="3">
        <f t="shared" si="3"/>
        <v>599.6</v>
      </c>
      <c r="J24" s="2">
        <v>7</v>
      </c>
      <c r="K24" s="3">
        <f t="shared" si="4"/>
        <v>1014.6499999999999</v>
      </c>
      <c r="L24" s="2">
        <v>7</v>
      </c>
      <c r="M24" s="3">
        <f t="shared" si="5"/>
        <v>349.65000000000003</v>
      </c>
      <c r="N24" s="2">
        <v>3</v>
      </c>
      <c r="O24" s="3">
        <f t="shared" si="6"/>
        <v>572.84999999999991</v>
      </c>
      <c r="P24" s="2">
        <f t="shared" si="7"/>
        <v>25</v>
      </c>
      <c r="Q24" s="3">
        <f t="shared" si="7"/>
        <v>2536.75</v>
      </c>
      <c r="R24" s="3">
        <f t="shared" si="8"/>
        <v>643.375</v>
      </c>
    </row>
    <row r="25" spans="1:18" x14ac:dyDescent="0.25">
      <c r="A25" s="2" t="s">
        <v>44</v>
      </c>
      <c r="B25" s="2">
        <v>1127</v>
      </c>
      <c r="C25" s="2" t="s">
        <v>21</v>
      </c>
      <c r="D25" s="3">
        <f t="shared" si="0"/>
        <v>2239.25</v>
      </c>
      <c r="E25" s="3">
        <f t="shared" si="1"/>
        <v>1119.625</v>
      </c>
      <c r="F25" s="3">
        <f t="shared" si="2"/>
        <v>1744.625</v>
      </c>
      <c r="G25" s="3">
        <v>625</v>
      </c>
      <c r="H25" s="2">
        <v>1</v>
      </c>
      <c r="I25" s="3">
        <f t="shared" si="3"/>
        <v>74.95</v>
      </c>
      <c r="J25" s="2">
        <v>8</v>
      </c>
      <c r="K25" s="3">
        <f t="shared" si="4"/>
        <v>1159.5999999999999</v>
      </c>
      <c r="L25" s="2">
        <v>1</v>
      </c>
      <c r="M25" s="3">
        <f t="shared" si="5"/>
        <v>49.95</v>
      </c>
      <c r="N25" s="2">
        <v>5</v>
      </c>
      <c r="O25" s="3">
        <f t="shared" si="6"/>
        <v>954.75</v>
      </c>
      <c r="P25" s="2">
        <f t="shared" si="7"/>
        <v>15</v>
      </c>
      <c r="Q25" s="3">
        <f t="shared" si="7"/>
        <v>2239.25</v>
      </c>
      <c r="R25" s="3">
        <f t="shared" si="8"/>
        <v>494.625</v>
      </c>
    </row>
    <row r="26" spans="1:18" x14ac:dyDescent="0.25">
      <c r="A26" s="2" t="s">
        <v>45</v>
      </c>
      <c r="B26" s="2">
        <v>1130</v>
      </c>
      <c r="C26" s="2" t="s">
        <v>24</v>
      </c>
      <c r="D26" s="3">
        <f t="shared" si="0"/>
        <v>2342.0500000000002</v>
      </c>
      <c r="E26" s="3">
        <f t="shared" si="1"/>
        <v>1171.0250000000001</v>
      </c>
      <c r="F26" s="3">
        <f t="shared" si="2"/>
        <v>1796.0250000000001</v>
      </c>
      <c r="G26" s="3">
        <v>625</v>
      </c>
      <c r="H26" s="2">
        <v>3</v>
      </c>
      <c r="I26" s="3">
        <f t="shared" si="3"/>
        <v>224.85000000000002</v>
      </c>
      <c r="J26" s="2">
        <v>2</v>
      </c>
      <c r="K26" s="3">
        <f t="shared" si="4"/>
        <v>289.89999999999998</v>
      </c>
      <c r="L26" s="2">
        <v>6</v>
      </c>
      <c r="M26" s="3">
        <f t="shared" si="5"/>
        <v>299.70000000000005</v>
      </c>
      <c r="N26" s="2">
        <v>8</v>
      </c>
      <c r="O26" s="3">
        <f t="shared" si="6"/>
        <v>1527.6</v>
      </c>
      <c r="P26" s="2">
        <f t="shared" si="7"/>
        <v>19</v>
      </c>
      <c r="Q26" s="3">
        <f t="shared" si="7"/>
        <v>2342.0500000000002</v>
      </c>
      <c r="R26" s="3">
        <f t="shared" si="8"/>
        <v>546.02500000000009</v>
      </c>
    </row>
    <row r="27" spans="1:18" x14ac:dyDescent="0.25">
      <c r="A27" s="2" t="s">
        <v>46</v>
      </c>
      <c r="B27" s="2">
        <v>1134</v>
      </c>
      <c r="C27" s="2" t="s">
        <v>26</v>
      </c>
      <c r="D27" s="3">
        <f t="shared" si="0"/>
        <v>2466</v>
      </c>
      <c r="E27" s="3">
        <f t="shared" si="1"/>
        <v>1233</v>
      </c>
      <c r="F27" s="3">
        <f t="shared" si="2"/>
        <v>1858</v>
      </c>
      <c r="G27" s="3">
        <v>625</v>
      </c>
      <c r="H27" s="2">
        <v>4</v>
      </c>
      <c r="I27" s="3">
        <f t="shared" si="3"/>
        <v>299.8</v>
      </c>
      <c r="J27" s="2">
        <v>4</v>
      </c>
      <c r="K27" s="3">
        <f t="shared" si="4"/>
        <v>579.79999999999995</v>
      </c>
      <c r="L27" s="2">
        <v>5</v>
      </c>
      <c r="M27" s="3">
        <f t="shared" si="5"/>
        <v>249.75</v>
      </c>
      <c r="N27" s="2">
        <v>7</v>
      </c>
      <c r="O27" s="3">
        <f t="shared" si="6"/>
        <v>1336.6499999999999</v>
      </c>
      <c r="P27" s="2">
        <f t="shared" si="7"/>
        <v>20</v>
      </c>
      <c r="Q27" s="3">
        <f t="shared" si="7"/>
        <v>2466</v>
      </c>
      <c r="R27" s="3">
        <f t="shared" si="8"/>
        <v>608</v>
      </c>
    </row>
    <row r="28" spans="1:18" x14ac:dyDescent="0.25">
      <c r="A28" s="2" t="s">
        <v>47</v>
      </c>
      <c r="B28" s="2">
        <v>1138</v>
      </c>
      <c r="C28" s="2" t="s">
        <v>19</v>
      </c>
      <c r="D28" s="3">
        <f t="shared" si="0"/>
        <v>3277.85</v>
      </c>
      <c r="E28" s="3">
        <f t="shared" si="1"/>
        <v>1638.925</v>
      </c>
      <c r="F28" s="3">
        <f t="shared" si="2"/>
        <v>2263.9250000000002</v>
      </c>
      <c r="G28" s="3">
        <v>625</v>
      </c>
      <c r="H28" s="2">
        <v>4</v>
      </c>
      <c r="I28" s="3">
        <f t="shared" si="3"/>
        <v>299.8</v>
      </c>
      <c r="J28" s="2">
        <v>8</v>
      </c>
      <c r="K28" s="3">
        <f t="shared" si="4"/>
        <v>1159.5999999999999</v>
      </c>
      <c r="L28" s="2">
        <v>2</v>
      </c>
      <c r="M28" s="3">
        <f t="shared" si="5"/>
        <v>99.9</v>
      </c>
      <c r="N28" s="2">
        <v>9</v>
      </c>
      <c r="O28" s="3">
        <f t="shared" si="6"/>
        <v>1718.55</v>
      </c>
      <c r="P28" s="2">
        <f t="shared" si="7"/>
        <v>23</v>
      </c>
      <c r="Q28" s="3">
        <f t="shared" si="7"/>
        <v>3277.85</v>
      </c>
      <c r="R28" s="3">
        <f t="shared" si="8"/>
        <v>1013.9249999999997</v>
      </c>
    </row>
    <row r="29" spans="1:18" x14ac:dyDescent="0.25">
      <c r="A29" s="2" t="s">
        <v>48</v>
      </c>
      <c r="B29" s="2">
        <v>1144</v>
      </c>
      <c r="C29" s="2" t="s">
        <v>21</v>
      </c>
      <c r="D29" s="3">
        <f t="shared" si="0"/>
        <v>3050.75</v>
      </c>
      <c r="E29" s="3">
        <f t="shared" si="1"/>
        <v>1525.375</v>
      </c>
      <c r="F29" s="3">
        <f t="shared" si="2"/>
        <v>2150.375</v>
      </c>
      <c r="G29" s="3">
        <v>625</v>
      </c>
      <c r="H29" s="2">
        <v>6</v>
      </c>
      <c r="I29" s="3">
        <f t="shared" si="3"/>
        <v>449.70000000000005</v>
      </c>
      <c r="J29" s="2">
        <v>7</v>
      </c>
      <c r="K29" s="3">
        <f t="shared" si="4"/>
        <v>1014.6499999999999</v>
      </c>
      <c r="L29" s="2">
        <v>5</v>
      </c>
      <c r="M29" s="3">
        <f t="shared" si="5"/>
        <v>249.75</v>
      </c>
      <c r="N29" s="2">
        <v>7</v>
      </c>
      <c r="O29" s="3">
        <f t="shared" si="6"/>
        <v>1336.6499999999999</v>
      </c>
      <c r="P29" s="2">
        <f t="shared" si="7"/>
        <v>25</v>
      </c>
      <c r="Q29" s="3">
        <f t="shared" si="7"/>
        <v>3050.75</v>
      </c>
      <c r="R29" s="3">
        <f t="shared" si="8"/>
        <v>900.375</v>
      </c>
    </row>
    <row r="30" spans="1:18" x14ac:dyDescent="0.25">
      <c r="A30" s="2" t="s">
        <v>49</v>
      </c>
      <c r="B30" s="2">
        <v>1149</v>
      </c>
      <c r="C30" s="2" t="s">
        <v>26</v>
      </c>
      <c r="D30" s="3">
        <f t="shared" si="0"/>
        <v>2055.1999999999998</v>
      </c>
      <c r="E30" s="3">
        <f t="shared" si="1"/>
        <v>1027.5999999999999</v>
      </c>
      <c r="F30" s="3">
        <f t="shared" si="2"/>
        <v>1652.6</v>
      </c>
      <c r="G30" s="3">
        <v>625</v>
      </c>
      <c r="H30" s="2">
        <v>5</v>
      </c>
      <c r="I30" s="3">
        <f t="shared" si="3"/>
        <v>374.75</v>
      </c>
      <c r="J30" s="2">
        <v>3</v>
      </c>
      <c r="K30" s="3">
        <f t="shared" si="4"/>
        <v>434.84999999999997</v>
      </c>
      <c r="L30" s="2">
        <v>2</v>
      </c>
      <c r="M30" s="3">
        <f t="shared" si="5"/>
        <v>99.9</v>
      </c>
      <c r="N30" s="2">
        <v>6</v>
      </c>
      <c r="O30" s="3">
        <f t="shared" si="6"/>
        <v>1145.6999999999998</v>
      </c>
      <c r="P30" s="2">
        <f t="shared" si="7"/>
        <v>16</v>
      </c>
      <c r="Q30" s="3">
        <f t="shared" si="7"/>
        <v>2055.1999999999998</v>
      </c>
      <c r="R30" s="3">
        <f t="shared" si="8"/>
        <v>402.59999999999991</v>
      </c>
    </row>
    <row r="31" spans="1:18" x14ac:dyDescent="0.25">
      <c r="A31" s="2" t="s">
        <v>50</v>
      </c>
      <c r="B31" s="2">
        <v>1157</v>
      </c>
      <c r="C31" s="2" t="s">
        <v>26</v>
      </c>
      <c r="D31" s="3">
        <f t="shared" si="0"/>
        <v>2143.9499999999998</v>
      </c>
      <c r="E31" s="3">
        <f t="shared" si="1"/>
        <v>1071.9749999999999</v>
      </c>
      <c r="F31" s="3">
        <f t="shared" si="2"/>
        <v>1696.9749999999999</v>
      </c>
      <c r="G31" s="3">
        <v>625</v>
      </c>
      <c r="H31" s="2">
        <v>8</v>
      </c>
      <c r="I31" s="3">
        <f t="shared" si="3"/>
        <v>599.6</v>
      </c>
      <c r="J31" s="2">
        <v>2</v>
      </c>
      <c r="K31" s="3">
        <f t="shared" si="4"/>
        <v>289.89999999999998</v>
      </c>
      <c r="L31" s="2">
        <v>6</v>
      </c>
      <c r="M31" s="3">
        <f t="shared" si="5"/>
        <v>299.70000000000005</v>
      </c>
      <c r="N31" s="2">
        <v>5</v>
      </c>
      <c r="O31" s="3">
        <f t="shared" si="6"/>
        <v>954.75</v>
      </c>
      <c r="P31" s="2">
        <f t="shared" si="7"/>
        <v>21</v>
      </c>
      <c r="Q31" s="3">
        <f t="shared" si="7"/>
        <v>2143.9499999999998</v>
      </c>
      <c r="R31" s="3">
        <f t="shared" si="8"/>
        <v>446.97499999999991</v>
      </c>
    </row>
    <row r="32" spans="1:18" x14ac:dyDescent="0.25">
      <c r="A32" s="2" t="s">
        <v>51</v>
      </c>
      <c r="B32" s="2">
        <v>1163</v>
      </c>
      <c r="C32" s="2" t="s">
        <v>19</v>
      </c>
      <c r="D32" s="3">
        <f t="shared" si="0"/>
        <v>2657</v>
      </c>
      <c r="E32" s="3">
        <f t="shared" si="1"/>
        <v>1328.5</v>
      </c>
      <c r="F32" s="3">
        <f t="shared" si="2"/>
        <v>1953.5</v>
      </c>
      <c r="G32" s="3">
        <v>625</v>
      </c>
      <c r="H32" s="2">
        <v>6</v>
      </c>
      <c r="I32" s="3">
        <f t="shared" si="3"/>
        <v>449.70000000000005</v>
      </c>
      <c r="J32" s="2">
        <v>4</v>
      </c>
      <c r="K32" s="3">
        <f t="shared" si="4"/>
        <v>579.79999999999995</v>
      </c>
      <c r="L32" s="2">
        <v>2</v>
      </c>
      <c r="M32" s="3">
        <f t="shared" si="5"/>
        <v>99.9</v>
      </c>
      <c r="N32" s="2">
        <v>8</v>
      </c>
      <c r="O32" s="3">
        <f t="shared" si="6"/>
        <v>1527.6</v>
      </c>
      <c r="P32" s="2">
        <f t="shared" si="7"/>
        <v>20</v>
      </c>
      <c r="Q32" s="3">
        <f t="shared" si="7"/>
        <v>2657</v>
      </c>
      <c r="R32" s="3">
        <f t="shared" si="8"/>
        <v>703.5</v>
      </c>
    </row>
    <row r="33" spans="1:18" x14ac:dyDescent="0.25">
      <c r="A33" s="2" t="s">
        <v>52</v>
      </c>
      <c r="B33" s="2">
        <v>1166</v>
      </c>
      <c r="C33" s="2" t="s">
        <v>21</v>
      </c>
      <c r="D33" s="3">
        <f t="shared" si="0"/>
        <v>2112.0500000000002</v>
      </c>
      <c r="E33" s="3">
        <f t="shared" si="1"/>
        <v>1056.0250000000001</v>
      </c>
      <c r="F33" s="3">
        <f t="shared" si="2"/>
        <v>1681.0250000000001</v>
      </c>
      <c r="G33" s="3">
        <v>625</v>
      </c>
      <c r="H33" s="2">
        <v>3</v>
      </c>
      <c r="I33" s="3">
        <f t="shared" si="3"/>
        <v>224.85000000000002</v>
      </c>
      <c r="J33" s="2">
        <v>7</v>
      </c>
      <c r="K33" s="3">
        <f t="shared" si="4"/>
        <v>1014.6499999999999</v>
      </c>
      <c r="L33" s="2">
        <v>6</v>
      </c>
      <c r="M33" s="3">
        <f t="shared" si="5"/>
        <v>299.70000000000005</v>
      </c>
      <c r="N33" s="2">
        <v>3</v>
      </c>
      <c r="O33" s="3">
        <f t="shared" si="6"/>
        <v>572.84999999999991</v>
      </c>
      <c r="P33" s="2">
        <f t="shared" si="7"/>
        <v>19</v>
      </c>
      <c r="Q33" s="3">
        <f t="shared" si="7"/>
        <v>2112.0500000000002</v>
      </c>
      <c r="R33" s="3">
        <f t="shared" si="8"/>
        <v>431.02500000000009</v>
      </c>
    </row>
    <row r="34" spans="1:18" x14ac:dyDescent="0.25">
      <c r="A34" s="2" t="s">
        <v>53</v>
      </c>
      <c r="B34" s="2">
        <v>1172</v>
      </c>
      <c r="C34" s="2" t="s">
        <v>24</v>
      </c>
      <c r="D34" s="3">
        <f t="shared" si="0"/>
        <v>2192.8999999999996</v>
      </c>
      <c r="E34" s="3">
        <f t="shared" si="1"/>
        <v>1096.4499999999998</v>
      </c>
      <c r="F34" s="3">
        <f t="shared" si="2"/>
        <v>1721.4499999999998</v>
      </c>
      <c r="G34" s="3">
        <v>625</v>
      </c>
      <c r="H34" s="2">
        <v>6</v>
      </c>
      <c r="I34" s="3">
        <f t="shared" si="3"/>
        <v>449.70000000000005</v>
      </c>
      <c r="J34" s="2">
        <v>4</v>
      </c>
      <c r="K34" s="3">
        <f t="shared" si="4"/>
        <v>579.79999999999995</v>
      </c>
      <c r="L34" s="2">
        <v>8</v>
      </c>
      <c r="M34" s="3">
        <f t="shared" si="5"/>
        <v>399.6</v>
      </c>
      <c r="N34" s="2">
        <v>4</v>
      </c>
      <c r="O34" s="3">
        <f t="shared" si="6"/>
        <v>763.8</v>
      </c>
      <c r="P34" s="2">
        <f t="shared" si="7"/>
        <v>22</v>
      </c>
      <c r="Q34" s="3">
        <f t="shared" si="7"/>
        <v>2192.8999999999996</v>
      </c>
      <c r="R34" s="3">
        <f t="shared" si="8"/>
        <v>471.44999999999982</v>
      </c>
    </row>
    <row r="35" spans="1:18" x14ac:dyDescent="0.25">
      <c r="A35" s="2" t="s">
        <v>54</v>
      </c>
      <c r="B35" s="2">
        <v>1176</v>
      </c>
      <c r="C35" s="2" t="s">
        <v>26</v>
      </c>
      <c r="D35" s="3">
        <f t="shared" si="0"/>
        <v>1751.1999999999998</v>
      </c>
      <c r="E35" s="3">
        <f t="shared" si="1"/>
        <v>875.59999999999991</v>
      </c>
      <c r="F35" s="3">
        <f t="shared" si="2"/>
        <v>1500.6</v>
      </c>
      <c r="G35" s="3">
        <v>625</v>
      </c>
      <c r="H35" s="2">
        <v>4</v>
      </c>
      <c r="I35" s="3">
        <f t="shared" si="3"/>
        <v>299.8</v>
      </c>
      <c r="J35" s="2">
        <v>6</v>
      </c>
      <c r="K35" s="3">
        <f t="shared" si="4"/>
        <v>869.69999999999993</v>
      </c>
      <c r="L35" s="2">
        <v>4</v>
      </c>
      <c r="M35" s="3">
        <f t="shared" si="5"/>
        <v>199.8</v>
      </c>
      <c r="N35" s="2">
        <v>2</v>
      </c>
      <c r="O35" s="3">
        <f t="shared" si="6"/>
        <v>381.9</v>
      </c>
      <c r="P35" s="2">
        <f t="shared" si="7"/>
        <v>16</v>
      </c>
      <c r="Q35" s="3">
        <f t="shared" si="7"/>
        <v>1751.1999999999998</v>
      </c>
      <c r="R35" s="3">
        <f t="shared" si="8"/>
        <v>250.59999999999991</v>
      </c>
    </row>
    <row r="36" spans="1:18" x14ac:dyDescent="0.25">
      <c r="A36" s="2" t="s">
        <v>55</v>
      </c>
      <c r="B36" s="2">
        <v>1179</v>
      </c>
      <c r="C36" s="2" t="s">
        <v>19</v>
      </c>
      <c r="D36" s="3">
        <f t="shared" si="0"/>
        <v>2531.1</v>
      </c>
      <c r="E36" s="3">
        <f t="shared" si="1"/>
        <v>1265.55</v>
      </c>
      <c r="F36" s="3">
        <f t="shared" si="2"/>
        <v>1890.55</v>
      </c>
      <c r="G36" s="3">
        <v>625</v>
      </c>
      <c r="H36" s="2">
        <v>3</v>
      </c>
      <c r="I36" s="3">
        <f t="shared" si="3"/>
        <v>224.85000000000002</v>
      </c>
      <c r="J36" s="2">
        <v>6</v>
      </c>
      <c r="K36" s="3">
        <f t="shared" si="4"/>
        <v>869.69999999999993</v>
      </c>
      <c r="L36" s="2">
        <v>2</v>
      </c>
      <c r="M36" s="3">
        <f t="shared" si="5"/>
        <v>99.9</v>
      </c>
      <c r="N36" s="2">
        <v>7</v>
      </c>
      <c r="O36" s="3">
        <f t="shared" si="6"/>
        <v>1336.6499999999999</v>
      </c>
      <c r="P36" s="2">
        <f t="shared" si="7"/>
        <v>18</v>
      </c>
      <c r="Q36" s="3">
        <f t="shared" si="7"/>
        <v>2531.1</v>
      </c>
      <c r="R36" s="3">
        <f t="shared" si="8"/>
        <v>640.54999999999995</v>
      </c>
    </row>
    <row r="37" spans="1:18" x14ac:dyDescent="0.25">
      <c r="A37" s="2" t="s">
        <v>56</v>
      </c>
      <c r="B37" s="2">
        <v>1184</v>
      </c>
      <c r="C37" s="2" t="s">
        <v>21</v>
      </c>
      <c r="D37" s="3">
        <f t="shared" si="0"/>
        <v>1774.15</v>
      </c>
      <c r="E37" s="3">
        <f t="shared" si="1"/>
        <v>887.07500000000005</v>
      </c>
      <c r="F37" s="3">
        <f t="shared" si="2"/>
        <v>1512.075</v>
      </c>
      <c r="G37" s="3">
        <v>625</v>
      </c>
      <c r="H37" s="2">
        <v>5</v>
      </c>
      <c r="I37" s="3">
        <f t="shared" si="3"/>
        <v>374.75</v>
      </c>
      <c r="J37" s="2">
        <v>1</v>
      </c>
      <c r="K37" s="3">
        <f t="shared" si="4"/>
        <v>144.94999999999999</v>
      </c>
      <c r="L37" s="2">
        <v>6</v>
      </c>
      <c r="M37" s="3">
        <f t="shared" si="5"/>
        <v>299.70000000000005</v>
      </c>
      <c r="N37" s="2">
        <v>5</v>
      </c>
      <c r="O37" s="3">
        <f t="shared" si="6"/>
        <v>954.75</v>
      </c>
      <c r="P37" s="2">
        <f t="shared" si="7"/>
        <v>17</v>
      </c>
      <c r="Q37" s="3">
        <f t="shared" si="7"/>
        <v>1774.15</v>
      </c>
      <c r="R37" s="3">
        <f t="shared" si="8"/>
        <v>262.07500000000005</v>
      </c>
    </row>
    <row r="38" spans="1:18" x14ac:dyDescent="0.25">
      <c r="A38" s="2" t="s">
        <v>57</v>
      </c>
      <c r="B38" s="2">
        <v>1192</v>
      </c>
      <c r="C38" s="2" t="s">
        <v>24</v>
      </c>
      <c r="D38" s="3">
        <f t="shared" si="0"/>
        <v>2395.75</v>
      </c>
      <c r="E38" s="3">
        <f t="shared" si="1"/>
        <v>1197.875</v>
      </c>
      <c r="F38" s="3">
        <f t="shared" si="2"/>
        <v>1822.875</v>
      </c>
      <c r="G38" s="3">
        <v>625</v>
      </c>
      <c r="H38" s="2">
        <v>8</v>
      </c>
      <c r="I38" s="3">
        <f t="shared" si="3"/>
        <v>599.6</v>
      </c>
      <c r="J38" s="2">
        <v>7</v>
      </c>
      <c r="K38" s="3">
        <f t="shared" si="4"/>
        <v>1014.6499999999999</v>
      </c>
      <c r="L38" s="2">
        <v>8</v>
      </c>
      <c r="M38" s="3">
        <f t="shared" si="5"/>
        <v>399.6</v>
      </c>
      <c r="N38" s="2">
        <v>2</v>
      </c>
      <c r="O38" s="3">
        <f t="shared" si="6"/>
        <v>381.9</v>
      </c>
      <c r="P38" s="2">
        <f t="shared" si="7"/>
        <v>25</v>
      </c>
      <c r="Q38" s="3">
        <f t="shared" si="7"/>
        <v>2395.75</v>
      </c>
      <c r="R38" s="3">
        <f t="shared" si="8"/>
        <v>572.875</v>
      </c>
    </row>
    <row r="39" spans="1:18" x14ac:dyDescent="0.25">
      <c r="A39" s="2" t="s">
        <v>58</v>
      </c>
      <c r="B39" s="2">
        <v>1199</v>
      </c>
      <c r="C39" s="2" t="s">
        <v>26</v>
      </c>
      <c r="D39" s="3">
        <f t="shared" si="0"/>
        <v>1537.25</v>
      </c>
      <c r="E39" s="3">
        <f t="shared" si="1"/>
        <v>768.625</v>
      </c>
      <c r="F39" s="3">
        <f t="shared" si="2"/>
        <v>1393.625</v>
      </c>
      <c r="G39" s="3">
        <v>625</v>
      </c>
      <c r="H39" s="2">
        <v>7</v>
      </c>
      <c r="I39" s="3">
        <f t="shared" si="3"/>
        <v>524.65</v>
      </c>
      <c r="J39" s="2">
        <v>2</v>
      </c>
      <c r="K39" s="3">
        <f t="shared" si="4"/>
        <v>289.89999999999998</v>
      </c>
      <c r="L39" s="2">
        <v>3</v>
      </c>
      <c r="M39" s="3">
        <f t="shared" si="5"/>
        <v>149.85000000000002</v>
      </c>
      <c r="N39" s="2">
        <v>3</v>
      </c>
      <c r="O39" s="3">
        <f t="shared" si="6"/>
        <v>572.84999999999991</v>
      </c>
      <c r="P39" s="2">
        <f t="shared" si="7"/>
        <v>15</v>
      </c>
      <c r="Q39" s="3">
        <f t="shared" si="7"/>
        <v>1537.25</v>
      </c>
      <c r="R39" s="3">
        <f t="shared" si="8"/>
        <v>143.625</v>
      </c>
    </row>
    <row r="40" spans="1:18" x14ac:dyDescent="0.25">
      <c r="A40" s="2" t="s">
        <v>59</v>
      </c>
      <c r="B40" s="2">
        <v>1208</v>
      </c>
      <c r="C40" s="2" t="s">
        <v>24</v>
      </c>
      <c r="D40" s="3">
        <f t="shared" si="0"/>
        <v>3379.45</v>
      </c>
      <c r="E40" s="3">
        <f t="shared" si="1"/>
        <v>1689.7249999999999</v>
      </c>
      <c r="F40" s="3">
        <f t="shared" si="2"/>
        <v>2314.7249999999999</v>
      </c>
      <c r="G40" s="3">
        <v>625</v>
      </c>
      <c r="H40" s="2">
        <v>9</v>
      </c>
      <c r="I40" s="3">
        <f t="shared" si="3"/>
        <v>674.55000000000007</v>
      </c>
      <c r="J40" s="2">
        <v>8</v>
      </c>
      <c r="K40" s="3">
        <f t="shared" si="4"/>
        <v>1159.5999999999999</v>
      </c>
      <c r="L40" s="2">
        <v>8</v>
      </c>
      <c r="M40" s="3">
        <f t="shared" si="5"/>
        <v>399.6</v>
      </c>
      <c r="N40" s="2">
        <v>6</v>
      </c>
      <c r="O40" s="3">
        <f t="shared" si="6"/>
        <v>1145.6999999999998</v>
      </c>
      <c r="P40" s="2">
        <f t="shared" si="7"/>
        <v>31</v>
      </c>
      <c r="Q40" s="3">
        <f t="shared" si="7"/>
        <v>3379.45</v>
      </c>
      <c r="R40" s="3">
        <f t="shared" si="8"/>
        <v>1064.7249999999999</v>
      </c>
    </row>
    <row r="41" spans="1:18" x14ac:dyDescent="0.25">
      <c r="A41" s="2" t="s">
        <v>60</v>
      </c>
      <c r="B41" s="2">
        <v>1215</v>
      </c>
      <c r="C41" s="2" t="s">
        <v>26</v>
      </c>
      <c r="D41" s="3">
        <f t="shared" si="0"/>
        <v>2216</v>
      </c>
      <c r="E41" s="3">
        <f t="shared" si="1"/>
        <v>1108</v>
      </c>
      <c r="F41" s="3">
        <f t="shared" si="2"/>
        <v>1733</v>
      </c>
      <c r="G41" s="3">
        <v>625</v>
      </c>
      <c r="H41" s="2">
        <v>7</v>
      </c>
      <c r="I41" s="3">
        <f t="shared" si="3"/>
        <v>524.65</v>
      </c>
      <c r="J41" s="2">
        <v>8</v>
      </c>
      <c r="K41" s="3">
        <f t="shared" si="4"/>
        <v>1159.5999999999999</v>
      </c>
      <c r="L41" s="2">
        <v>3</v>
      </c>
      <c r="M41" s="3">
        <f t="shared" si="5"/>
        <v>149.85000000000002</v>
      </c>
      <c r="N41" s="2">
        <v>2</v>
      </c>
      <c r="O41" s="3">
        <f t="shared" si="6"/>
        <v>381.9</v>
      </c>
      <c r="P41" s="2">
        <f t="shared" si="7"/>
        <v>20</v>
      </c>
      <c r="Q41" s="3">
        <f t="shared" si="7"/>
        <v>2216</v>
      </c>
      <c r="R41" s="3">
        <f t="shared" si="8"/>
        <v>483</v>
      </c>
    </row>
    <row r="42" spans="1:18" x14ac:dyDescent="0.25">
      <c r="A42" s="2" t="s">
        <v>61</v>
      </c>
      <c r="B42" s="2">
        <v>1221</v>
      </c>
      <c r="C42" s="2" t="s">
        <v>19</v>
      </c>
      <c r="D42" s="3">
        <f t="shared" si="0"/>
        <v>1994.0500000000002</v>
      </c>
      <c r="E42" s="3">
        <f t="shared" si="1"/>
        <v>997.02500000000009</v>
      </c>
      <c r="F42" s="3">
        <f t="shared" si="2"/>
        <v>1622.0250000000001</v>
      </c>
      <c r="G42" s="3">
        <v>625</v>
      </c>
      <c r="H42" s="2">
        <v>6</v>
      </c>
      <c r="I42" s="3">
        <f t="shared" si="3"/>
        <v>449.70000000000005</v>
      </c>
      <c r="J42" s="2">
        <v>2</v>
      </c>
      <c r="K42" s="3">
        <f t="shared" si="4"/>
        <v>289.89999999999998</v>
      </c>
      <c r="L42" s="2">
        <v>6</v>
      </c>
      <c r="M42" s="3">
        <f t="shared" si="5"/>
        <v>299.70000000000005</v>
      </c>
      <c r="N42" s="2">
        <v>5</v>
      </c>
      <c r="O42" s="3">
        <f t="shared" si="6"/>
        <v>954.75</v>
      </c>
      <c r="P42" s="2">
        <f t="shared" si="7"/>
        <v>19</v>
      </c>
      <c r="Q42" s="3">
        <f t="shared" si="7"/>
        <v>1994.0500000000002</v>
      </c>
      <c r="R42" s="3">
        <f t="shared" si="8"/>
        <v>372.02500000000009</v>
      </c>
    </row>
    <row r="43" spans="1:18" x14ac:dyDescent="0.25">
      <c r="A43" s="2" t="s">
        <v>62</v>
      </c>
      <c r="B43" s="2">
        <v>1226</v>
      </c>
      <c r="C43" s="2" t="s">
        <v>21</v>
      </c>
      <c r="D43" s="3">
        <f t="shared" si="0"/>
        <v>2822</v>
      </c>
      <c r="E43" s="3">
        <f t="shared" si="1"/>
        <v>1411</v>
      </c>
      <c r="F43" s="3">
        <f t="shared" si="2"/>
        <v>2036</v>
      </c>
      <c r="G43" s="3">
        <v>625</v>
      </c>
      <c r="H43" s="2">
        <v>5</v>
      </c>
      <c r="I43" s="3">
        <f t="shared" si="3"/>
        <v>374.75</v>
      </c>
      <c r="J43" s="2">
        <v>6</v>
      </c>
      <c r="K43" s="3">
        <f t="shared" si="4"/>
        <v>869.69999999999993</v>
      </c>
      <c r="L43" s="2">
        <v>1</v>
      </c>
      <c r="M43" s="3">
        <f t="shared" si="5"/>
        <v>49.95</v>
      </c>
      <c r="N43" s="2">
        <v>8</v>
      </c>
      <c r="O43" s="3">
        <f t="shared" si="6"/>
        <v>1527.6</v>
      </c>
      <c r="P43" s="2">
        <f t="shared" si="7"/>
        <v>20</v>
      </c>
      <c r="Q43" s="3">
        <f t="shared" si="7"/>
        <v>2822</v>
      </c>
      <c r="R43" s="3">
        <f t="shared" si="8"/>
        <v>786</v>
      </c>
    </row>
    <row r="44" spans="1:18" x14ac:dyDescent="0.25">
      <c r="A44" s="2" t="s">
        <v>63</v>
      </c>
      <c r="B44" s="2">
        <v>1234</v>
      </c>
      <c r="C44" s="2" t="s">
        <v>26</v>
      </c>
      <c r="D44" s="3">
        <f t="shared" si="0"/>
        <v>3972.3500000000004</v>
      </c>
      <c r="E44" s="3">
        <f t="shared" si="1"/>
        <v>1986.1750000000002</v>
      </c>
      <c r="F44" s="3">
        <f t="shared" si="2"/>
        <v>2611.1750000000002</v>
      </c>
      <c r="G44" s="3">
        <v>625</v>
      </c>
      <c r="H44" s="2">
        <v>8</v>
      </c>
      <c r="I44" s="3">
        <f t="shared" si="3"/>
        <v>599.6</v>
      </c>
      <c r="J44" s="2">
        <v>9</v>
      </c>
      <c r="K44" s="3">
        <f t="shared" si="4"/>
        <v>1304.55</v>
      </c>
      <c r="L44" s="2">
        <v>7</v>
      </c>
      <c r="M44" s="3">
        <f t="shared" si="5"/>
        <v>349.65000000000003</v>
      </c>
      <c r="N44" s="2">
        <v>9</v>
      </c>
      <c r="O44" s="3">
        <f t="shared" si="6"/>
        <v>1718.55</v>
      </c>
      <c r="P44" s="2">
        <f t="shared" si="7"/>
        <v>33</v>
      </c>
      <c r="Q44" s="3">
        <f t="shared" si="7"/>
        <v>3972.3500000000004</v>
      </c>
      <c r="R44" s="3">
        <f t="shared" si="8"/>
        <v>1361.1750000000002</v>
      </c>
    </row>
    <row r="45" spans="1:18" x14ac:dyDescent="0.25">
      <c r="A45" s="2" t="s">
        <v>64</v>
      </c>
      <c r="B45" s="2">
        <v>1237</v>
      </c>
      <c r="C45" s="2" t="s">
        <v>26</v>
      </c>
      <c r="D45" s="3">
        <f t="shared" si="0"/>
        <v>2402.8999999999996</v>
      </c>
      <c r="E45" s="3">
        <f t="shared" si="1"/>
        <v>1201.4499999999998</v>
      </c>
      <c r="F45" s="3">
        <f t="shared" si="2"/>
        <v>1826.4499999999998</v>
      </c>
      <c r="G45" s="3">
        <v>625</v>
      </c>
      <c r="H45" s="2">
        <v>3</v>
      </c>
      <c r="I45" s="3">
        <f t="shared" si="3"/>
        <v>224.85000000000002</v>
      </c>
      <c r="J45" s="2">
        <v>7</v>
      </c>
      <c r="K45" s="3">
        <f t="shared" si="4"/>
        <v>1014.6499999999999</v>
      </c>
      <c r="L45" s="2">
        <v>8</v>
      </c>
      <c r="M45" s="3">
        <f t="shared" si="5"/>
        <v>399.6</v>
      </c>
      <c r="N45" s="2">
        <v>4</v>
      </c>
      <c r="O45" s="3">
        <f t="shared" si="6"/>
        <v>763.8</v>
      </c>
      <c r="P45" s="2">
        <f t="shared" si="7"/>
        <v>22</v>
      </c>
      <c r="Q45" s="3">
        <f t="shared" si="7"/>
        <v>2402.8999999999996</v>
      </c>
      <c r="R45" s="3">
        <f t="shared" si="8"/>
        <v>576.44999999999982</v>
      </c>
    </row>
    <row r="46" spans="1:18" x14ac:dyDescent="0.25">
      <c r="A46" s="2" t="s">
        <v>65</v>
      </c>
      <c r="B46" s="2">
        <v>1241</v>
      </c>
      <c r="C46" s="2" t="s">
        <v>19</v>
      </c>
      <c r="D46" s="3">
        <f t="shared" si="0"/>
        <v>1740.2999999999997</v>
      </c>
      <c r="E46" s="3">
        <f t="shared" si="1"/>
        <v>870.14999999999986</v>
      </c>
      <c r="F46" s="3">
        <f t="shared" si="2"/>
        <v>1495.1499999999999</v>
      </c>
      <c r="G46" s="3">
        <v>625</v>
      </c>
      <c r="H46" s="2">
        <v>4</v>
      </c>
      <c r="I46" s="3">
        <f t="shared" si="3"/>
        <v>299.8</v>
      </c>
      <c r="J46" s="2">
        <v>1</v>
      </c>
      <c r="K46" s="3">
        <f t="shared" si="4"/>
        <v>144.94999999999999</v>
      </c>
      <c r="L46" s="2">
        <v>3</v>
      </c>
      <c r="M46" s="3">
        <f t="shared" si="5"/>
        <v>149.85000000000002</v>
      </c>
      <c r="N46" s="2">
        <v>6</v>
      </c>
      <c r="O46" s="3">
        <f t="shared" si="6"/>
        <v>1145.6999999999998</v>
      </c>
      <c r="P46" s="2">
        <f t="shared" si="7"/>
        <v>14</v>
      </c>
      <c r="Q46" s="3">
        <f t="shared" si="7"/>
        <v>1740.2999999999997</v>
      </c>
      <c r="R46" s="3">
        <f t="shared" si="8"/>
        <v>245.14999999999986</v>
      </c>
    </row>
    <row r="47" spans="1:18" x14ac:dyDescent="0.25">
      <c r="A47" s="2" t="s">
        <v>66</v>
      </c>
      <c r="B47" s="2">
        <v>1243</v>
      </c>
      <c r="C47" s="2" t="s">
        <v>21</v>
      </c>
      <c r="D47" s="3">
        <f t="shared" si="0"/>
        <v>2747</v>
      </c>
      <c r="E47" s="3">
        <f t="shared" si="1"/>
        <v>1373.5</v>
      </c>
      <c r="F47" s="3">
        <f t="shared" si="2"/>
        <v>1998.5</v>
      </c>
      <c r="G47" s="3">
        <v>625</v>
      </c>
      <c r="H47" s="2">
        <v>2</v>
      </c>
      <c r="I47" s="3">
        <f t="shared" si="3"/>
        <v>149.9</v>
      </c>
      <c r="J47" s="2">
        <v>6</v>
      </c>
      <c r="K47" s="3">
        <f t="shared" si="4"/>
        <v>869.69999999999993</v>
      </c>
      <c r="L47" s="2">
        <v>4</v>
      </c>
      <c r="M47" s="3">
        <f t="shared" si="5"/>
        <v>199.8</v>
      </c>
      <c r="N47" s="2">
        <v>8</v>
      </c>
      <c r="O47" s="3">
        <f t="shared" si="6"/>
        <v>1527.6</v>
      </c>
      <c r="P47" s="2">
        <f t="shared" si="7"/>
        <v>20</v>
      </c>
      <c r="Q47" s="3">
        <f t="shared" si="7"/>
        <v>2747</v>
      </c>
      <c r="R47" s="3">
        <f t="shared" si="8"/>
        <v>748.5</v>
      </c>
    </row>
    <row r="48" spans="1:18" x14ac:dyDescent="0.25">
      <c r="A48" s="2" t="s">
        <v>67</v>
      </c>
      <c r="B48" s="2">
        <v>1250</v>
      </c>
      <c r="C48" s="2" t="s">
        <v>24</v>
      </c>
      <c r="D48" s="3">
        <f t="shared" si="0"/>
        <v>2495</v>
      </c>
      <c r="E48" s="3">
        <f t="shared" si="1"/>
        <v>1247.5</v>
      </c>
      <c r="F48" s="3">
        <f t="shared" si="2"/>
        <v>1872.5</v>
      </c>
      <c r="G48" s="3">
        <v>625</v>
      </c>
      <c r="H48" s="2">
        <v>7</v>
      </c>
      <c r="I48" s="3">
        <f t="shared" si="3"/>
        <v>524.65</v>
      </c>
      <c r="J48" s="2">
        <v>5</v>
      </c>
      <c r="K48" s="3">
        <f t="shared" si="4"/>
        <v>724.75</v>
      </c>
      <c r="L48" s="2">
        <v>2</v>
      </c>
      <c r="M48" s="3">
        <f t="shared" si="5"/>
        <v>99.9</v>
      </c>
      <c r="N48" s="2">
        <v>6</v>
      </c>
      <c r="O48" s="3">
        <f t="shared" si="6"/>
        <v>1145.6999999999998</v>
      </c>
      <c r="P48" s="2">
        <f t="shared" si="7"/>
        <v>20</v>
      </c>
      <c r="Q48" s="3">
        <f t="shared" si="7"/>
        <v>2495</v>
      </c>
      <c r="R48" s="3">
        <f t="shared" si="8"/>
        <v>622.5</v>
      </c>
    </row>
    <row r="49" spans="1:18" x14ac:dyDescent="0.25">
      <c r="A49" s="2" t="s">
        <v>68</v>
      </c>
      <c r="B49" s="2">
        <v>1255</v>
      </c>
      <c r="C49" s="2" t="s">
        <v>26</v>
      </c>
      <c r="D49" s="3">
        <f t="shared" si="0"/>
        <v>1487.25</v>
      </c>
      <c r="E49" s="3">
        <f t="shared" si="1"/>
        <v>743.625</v>
      </c>
      <c r="F49" s="3">
        <f t="shared" si="2"/>
        <v>1368.625</v>
      </c>
      <c r="G49" s="3">
        <v>625</v>
      </c>
      <c r="H49" s="2">
        <v>5</v>
      </c>
      <c r="I49" s="3">
        <f t="shared" si="3"/>
        <v>374.75</v>
      </c>
      <c r="J49" s="2">
        <v>2</v>
      </c>
      <c r="K49" s="3">
        <f t="shared" si="4"/>
        <v>289.89999999999998</v>
      </c>
      <c r="L49" s="2">
        <v>5</v>
      </c>
      <c r="M49" s="3">
        <f t="shared" si="5"/>
        <v>249.75</v>
      </c>
      <c r="N49" s="2">
        <v>3</v>
      </c>
      <c r="O49" s="3">
        <f t="shared" si="6"/>
        <v>572.84999999999991</v>
      </c>
      <c r="P49" s="2">
        <f t="shared" si="7"/>
        <v>15</v>
      </c>
      <c r="Q49" s="3">
        <f t="shared" si="7"/>
        <v>1487.25</v>
      </c>
      <c r="R49" s="3">
        <f t="shared" si="8"/>
        <v>118.625</v>
      </c>
    </row>
    <row r="50" spans="1:18" x14ac:dyDescent="0.25">
      <c r="A50" s="2" t="s">
        <v>69</v>
      </c>
      <c r="B50" s="2">
        <v>1257</v>
      </c>
      <c r="C50" s="2" t="s">
        <v>19</v>
      </c>
      <c r="D50" s="3">
        <f t="shared" si="0"/>
        <v>1265.4000000000001</v>
      </c>
      <c r="E50" s="3">
        <f t="shared" si="1"/>
        <v>632.70000000000005</v>
      </c>
      <c r="F50" s="3">
        <f t="shared" si="2"/>
        <v>1257.7</v>
      </c>
      <c r="G50" s="3">
        <v>625</v>
      </c>
      <c r="H50" s="2">
        <v>2</v>
      </c>
      <c r="I50" s="3">
        <f t="shared" si="3"/>
        <v>149.9</v>
      </c>
      <c r="J50" s="2">
        <v>5</v>
      </c>
      <c r="K50" s="3">
        <f t="shared" si="4"/>
        <v>724.75</v>
      </c>
      <c r="L50" s="2">
        <v>4</v>
      </c>
      <c r="M50" s="3">
        <f t="shared" si="5"/>
        <v>199.8</v>
      </c>
      <c r="N50" s="2">
        <v>1</v>
      </c>
      <c r="O50" s="3">
        <f t="shared" si="6"/>
        <v>190.95</v>
      </c>
      <c r="P50" s="2">
        <f t="shared" si="7"/>
        <v>12</v>
      </c>
      <c r="Q50" s="3">
        <f t="shared" si="7"/>
        <v>1265.4000000000001</v>
      </c>
      <c r="R50" s="3">
        <f t="shared" si="8"/>
        <v>7.7000000000000455</v>
      </c>
    </row>
    <row r="51" spans="1:18" x14ac:dyDescent="0.25">
      <c r="A51" s="2" t="s">
        <v>70</v>
      </c>
      <c r="B51" s="2">
        <v>1260</v>
      </c>
      <c r="C51" s="2" t="s">
        <v>24</v>
      </c>
      <c r="D51" s="3">
        <f t="shared" si="0"/>
        <v>2001.25</v>
      </c>
      <c r="E51" s="3">
        <f t="shared" si="1"/>
        <v>1000.625</v>
      </c>
      <c r="F51" s="3">
        <f t="shared" si="2"/>
        <v>1625.625</v>
      </c>
      <c r="G51" s="3">
        <v>625</v>
      </c>
      <c r="H51" s="2">
        <v>3</v>
      </c>
      <c r="I51" s="3">
        <f t="shared" si="3"/>
        <v>224.85000000000002</v>
      </c>
      <c r="J51" s="2">
        <v>2</v>
      </c>
      <c r="K51" s="3">
        <f t="shared" si="4"/>
        <v>289.89999999999998</v>
      </c>
      <c r="L51" s="2">
        <v>3</v>
      </c>
      <c r="M51" s="3">
        <f t="shared" si="5"/>
        <v>149.85000000000002</v>
      </c>
      <c r="N51" s="2">
        <v>7</v>
      </c>
      <c r="O51" s="3">
        <f t="shared" si="6"/>
        <v>1336.6499999999999</v>
      </c>
      <c r="P51" s="2">
        <f t="shared" si="7"/>
        <v>15</v>
      </c>
      <c r="Q51" s="3">
        <f t="shared" si="7"/>
        <v>2001.25</v>
      </c>
      <c r="R51" s="3">
        <f t="shared" si="8"/>
        <v>375.625</v>
      </c>
    </row>
    <row r="52" spans="1:18" x14ac:dyDescent="0.25">
      <c r="A52" s="2" t="s">
        <v>71</v>
      </c>
      <c r="B52" s="2">
        <v>1266</v>
      </c>
      <c r="C52" s="2" t="s">
        <v>19</v>
      </c>
      <c r="D52" s="3">
        <f t="shared" si="0"/>
        <v>3212.7</v>
      </c>
      <c r="E52" s="3">
        <f t="shared" si="1"/>
        <v>1606.35</v>
      </c>
      <c r="F52" s="3">
        <f t="shared" si="2"/>
        <v>2231.35</v>
      </c>
      <c r="G52" s="3">
        <v>625</v>
      </c>
      <c r="H52" s="2">
        <v>3</v>
      </c>
      <c r="I52" s="3">
        <f t="shared" si="3"/>
        <v>224.85000000000002</v>
      </c>
      <c r="J52" s="2">
        <v>6</v>
      </c>
      <c r="K52" s="3">
        <f t="shared" si="4"/>
        <v>869.69999999999993</v>
      </c>
      <c r="L52" s="2">
        <v>8</v>
      </c>
      <c r="M52" s="3">
        <f t="shared" si="5"/>
        <v>399.6</v>
      </c>
      <c r="N52" s="2">
        <v>9</v>
      </c>
      <c r="O52" s="3">
        <f t="shared" si="6"/>
        <v>1718.55</v>
      </c>
      <c r="P52" s="2">
        <f t="shared" si="7"/>
        <v>26</v>
      </c>
      <c r="Q52" s="3">
        <f t="shared" si="7"/>
        <v>3212.7</v>
      </c>
      <c r="R52" s="3">
        <f t="shared" si="8"/>
        <v>981.34999999999991</v>
      </c>
    </row>
    <row r="53" spans="1:18" x14ac:dyDescent="0.25">
      <c r="F53"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E3B6-E7D8-4DD8-B8C8-EA1495DAA516}">
  <dimension ref="A3:E20"/>
  <sheetViews>
    <sheetView zoomScale="111" zoomScaleNormal="100" workbookViewId="0">
      <selection activeCell="A4" sqref="A4"/>
    </sheetView>
  </sheetViews>
  <sheetFormatPr defaultColWidth="8.7109375" defaultRowHeight="15" x14ac:dyDescent="0.25"/>
  <cols>
    <col min="1" max="1" width="17.28515625" style="4" bestFit="1" customWidth="1"/>
    <col min="2" max="2" width="15.42578125" style="4" bestFit="1" customWidth="1"/>
    <col min="3" max="3" width="14.85546875" style="4" bestFit="1" customWidth="1"/>
    <col min="4" max="6" width="20.85546875" style="4" bestFit="1" customWidth="1"/>
    <col min="7" max="28" width="7.42578125" style="4" bestFit="1" customWidth="1"/>
    <col min="29" max="31" width="8.85546875" style="4" bestFit="1" customWidth="1"/>
    <col min="32" max="32" width="10.7109375" style="4" bestFit="1" customWidth="1"/>
    <col min="33" max="16384" width="8.7109375" style="4"/>
  </cols>
  <sheetData>
    <row r="3" spans="1:5" x14ac:dyDescent="0.25">
      <c r="A3" s="9" t="s">
        <v>73</v>
      </c>
      <c r="B3" s="4" t="s">
        <v>75</v>
      </c>
      <c r="C3"/>
    </row>
    <row r="4" spans="1:5" x14ac:dyDescent="0.25">
      <c r="A4" s="4" t="s">
        <v>23</v>
      </c>
      <c r="B4" s="7">
        <v>2296.1750000000002</v>
      </c>
      <c r="C4"/>
    </row>
    <row r="5" spans="1:5" x14ac:dyDescent="0.25">
      <c r="A5" s="4" t="s">
        <v>20</v>
      </c>
      <c r="B5" s="7">
        <v>2210.8999999999996</v>
      </c>
      <c r="C5"/>
      <c r="E5" s="7"/>
    </row>
    <row r="6" spans="1:5" x14ac:dyDescent="0.25">
      <c r="A6" s="4" t="s">
        <v>18</v>
      </c>
      <c r="B6" s="7">
        <v>1909.4999999999998</v>
      </c>
      <c r="C6"/>
      <c r="E6" s="7"/>
    </row>
    <row r="7" spans="1:5" x14ac:dyDescent="0.25">
      <c r="A7" s="4" t="s">
        <v>31</v>
      </c>
      <c r="B7" s="7">
        <v>1892.55</v>
      </c>
      <c r="C7"/>
      <c r="E7" s="7"/>
    </row>
    <row r="8" spans="1:5" x14ac:dyDescent="0.25">
      <c r="A8" s="4" t="s">
        <v>27</v>
      </c>
      <c r="B8" s="7">
        <v>1834.3000000000002</v>
      </c>
      <c r="C8"/>
      <c r="E8" s="7"/>
    </row>
    <row r="9" spans="1:5" x14ac:dyDescent="0.25">
      <c r="A9" s="4" t="s">
        <v>22</v>
      </c>
      <c r="B9" s="7">
        <v>1603.5</v>
      </c>
      <c r="C9"/>
      <c r="E9" s="7"/>
    </row>
    <row r="10" spans="1:5" x14ac:dyDescent="0.25">
      <c r="A10" s="4" t="s">
        <v>30</v>
      </c>
      <c r="B10" s="7">
        <v>1422.6000000000001</v>
      </c>
      <c r="C10"/>
      <c r="E10" s="7"/>
    </row>
    <row r="11" spans="1:5" x14ac:dyDescent="0.25">
      <c r="A11" s="4" t="s">
        <v>28</v>
      </c>
      <c r="B11" s="7">
        <v>1358.9749999999999</v>
      </c>
      <c r="C11"/>
      <c r="E11" s="7"/>
    </row>
    <row r="12" spans="1:5" x14ac:dyDescent="0.25">
      <c r="A12" s="4" t="s">
        <v>29</v>
      </c>
      <c r="B12" s="7">
        <v>1130.575</v>
      </c>
      <c r="C12"/>
      <c r="E12" s="7"/>
    </row>
    <row r="13" spans="1:5" x14ac:dyDescent="0.25">
      <c r="A13" s="4" t="s">
        <v>25</v>
      </c>
      <c r="B13" s="7">
        <v>155.17499999999973</v>
      </c>
      <c r="C13"/>
      <c r="E13" s="7"/>
    </row>
    <row r="14" spans="1:5" x14ac:dyDescent="0.25">
      <c r="A14" s="4" t="s">
        <v>74</v>
      </c>
      <c r="B14" s="7">
        <v>15814.250000000002</v>
      </c>
      <c r="C14"/>
      <c r="E14" s="7"/>
    </row>
    <row r="15" spans="1:5" x14ac:dyDescent="0.25">
      <c r="E15" s="7"/>
    </row>
    <row r="16" spans="1:5" x14ac:dyDescent="0.25">
      <c r="E16" s="7"/>
    </row>
    <row r="17" spans="5:5" x14ac:dyDescent="0.25">
      <c r="E17" s="7"/>
    </row>
    <row r="18" spans="5:5" x14ac:dyDescent="0.25">
      <c r="E18" s="7"/>
    </row>
    <row r="19" spans="5:5" x14ac:dyDescent="0.25">
      <c r="E19" s="7"/>
    </row>
    <row r="20" spans="5:5" x14ac:dyDescent="0.25">
      <c r="E20" s="7"/>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A4AB4-DE32-4D8B-B0CB-AA31D277E37B}">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0D3CF-696F-4B40-89D6-72BD0CFF8F3E}">
  <dimension ref="A2:V80"/>
  <sheetViews>
    <sheetView zoomScaleNormal="100" workbookViewId="0">
      <selection activeCell="R33" sqref="R33"/>
    </sheetView>
  </sheetViews>
  <sheetFormatPr defaultRowHeight="15" x14ac:dyDescent="0.25"/>
  <cols>
    <col min="1" max="1" width="18.28515625" bestFit="1" customWidth="1"/>
    <col min="2" max="2" width="13.140625" customWidth="1"/>
    <col min="4" max="4" width="12.5703125" customWidth="1"/>
    <col min="5" max="5" width="12.85546875" customWidth="1"/>
    <col min="6" max="6" width="11.7109375" customWidth="1"/>
    <col min="7" max="7" width="10.5703125" customWidth="1"/>
    <col min="8" max="8" width="14.140625" customWidth="1"/>
    <col min="9" max="9" width="12.42578125" customWidth="1"/>
    <col min="10" max="10" width="13.85546875" customWidth="1"/>
    <col min="11" max="11" width="14.28515625" customWidth="1"/>
    <col min="12" max="12" width="16.5703125" customWidth="1"/>
    <col min="13" max="13" width="15.28515625" customWidth="1"/>
    <col min="14" max="14" width="17.140625" customWidth="1"/>
    <col min="15" max="15" width="16.85546875" customWidth="1"/>
    <col min="16" max="16" width="19.85546875" customWidth="1"/>
    <col min="17" max="17" width="14.5703125" customWidth="1"/>
    <col min="18" max="18" width="11.5703125" customWidth="1"/>
    <col min="20" max="20" width="9.85546875" bestFit="1" customWidth="1"/>
    <col min="22" max="22" width="9.85546875" bestFit="1" customWidth="1"/>
  </cols>
  <sheetData>
    <row r="2" spans="1:18" ht="15.75"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row>
    <row r="3" spans="1:18" x14ac:dyDescent="0.25">
      <c r="A3" s="2" t="s">
        <v>18</v>
      </c>
      <c r="B3" s="6">
        <v>44934</v>
      </c>
      <c r="C3" s="2" t="s">
        <v>19</v>
      </c>
      <c r="D3" s="3">
        <f t="shared" ref="D3:D12" si="0">I3+K3+M3+O3</f>
        <v>1597.35</v>
      </c>
      <c r="E3" s="3">
        <f>D3*0.5</f>
        <v>798.67499999999995</v>
      </c>
      <c r="F3" s="3">
        <f>E3+G3</f>
        <v>1423.675</v>
      </c>
      <c r="G3" s="3">
        <v>625</v>
      </c>
      <c r="H3" s="4">
        <v>2</v>
      </c>
      <c r="I3" s="3">
        <f>H3*74.95</f>
        <v>149.9</v>
      </c>
      <c r="J3" s="4">
        <v>5</v>
      </c>
      <c r="K3" s="3">
        <f>J3*144.95</f>
        <v>724.75</v>
      </c>
      <c r="L3" s="4">
        <v>3</v>
      </c>
      <c r="M3" s="3">
        <f>L3*49.95</f>
        <v>149.85000000000002</v>
      </c>
      <c r="N3" s="4">
        <v>3</v>
      </c>
      <c r="O3" s="3">
        <f>N3*190.95</f>
        <v>572.84999999999991</v>
      </c>
      <c r="P3" s="2">
        <f>H3+J3+L3+N3</f>
        <v>13</v>
      </c>
      <c r="Q3" s="3">
        <f>I3+K3+M3+O3</f>
        <v>1597.35</v>
      </c>
      <c r="R3" s="3">
        <f>Q3-F3</f>
        <v>173.67499999999995</v>
      </c>
    </row>
    <row r="4" spans="1:18" x14ac:dyDescent="0.25">
      <c r="A4" s="2" t="s">
        <v>20</v>
      </c>
      <c r="B4" s="6">
        <v>44934</v>
      </c>
      <c r="C4" s="2" t="s">
        <v>21</v>
      </c>
      <c r="D4" s="3">
        <f t="shared" si="0"/>
        <v>2440.0499999999997</v>
      </c>
      <c r="E4" s="3">
        <f t="shared" ref="E4:E12" si="1">D4*0.5</f>
        <v>1220.0249999999999</v>
      </c>
      <c r="F4" s="3">
        <f t="shared" ref="F4:F12" si="2">E4+G4</f>
        <v>1845.0249999999999</v>
      </c>
      <c r="G4" s="3">
        <v>625</v>
      </c>
      <c r="H4" s="4">
        <v>3</v>
      </c>
      <c r="I4" s="3">
        <f t="shared" ref="I4:I12" si="3">H4*74.95</f>
        <v>224.85000000000002</v>
      </c>
      <c r="J4" s="4">
        <v>6</v>
      </c>
      <c r="K4" s="3">
        <f t="shared" ref="K4:K12" si="4">J4*144.95</f>
        <v>869.69999999999993</v>
      </c>
      <c r="L4" s="4">
        <v>4</v>
      </c>
      <c r="M4" s="3">
        <f t="shared" ref="M4:M12" si="5">L4*49.95</f>
        <v>199.8</v>
      </c>
      <c r="N4" s="4">
        <v>6</v>
      </c>
      <c r="O4" s="3">
        <f t="shared" ref="O4:O12" si="6">N4*190.95</f>
        <v>1145.6999999999998</v>
      </c>
      <c r="P4" s="2">
        <f t="shared" ref="P4:Q12" si="7">H4+J4+L4+N4</f>
        <v>19</v>
      </c>
      <c r="Q4" s="3">
        <f t="shared" si="7"/>
        <v>2440.0499999999997</v>
      </c>
      <c r="R4" s="3">
        <f t="shared" ref="R4:R12" si="8">Q4-F4</f>
        <v>595.02499999999986</v>
      </c>
    </row>
    <row r="5" spans="1:18" x14ac:dyDescent="0.25">
      <c r="A5" s="2" t="s">
        <v>22</v>
      </c>
      <c r="B5" s="6">
        <v>44934</v>
      </c>
      <c r="C5" s="2" t="s">
        <v>21</v>
      </c>
      <c r="D5" s="3">
        <f t="shared" si="0"/>
        <v>2163</v>
      </c>
      <c r="E5" s="3">
        <f t="shared" si="1"/>
        <v>1081.5</v>
      </c>
      <c r="F5" s="3">
        <f t="shared" si="2"/>
        <v>1706.5</v>
      </c>
      <c r="G5" s="3">
        <v>625</v>
      </c>
      <c r="H5" s="4">
        <v>5</v>
      </c>
      <c r="I5" s="3">
        <f t="shared" si="3"/>
        <v>374.75</v>
      </c>
      <c r="J5" s="4">
        <v>5</v>
      </c>
      <c r="K5" s="3">
        <f t="shared" si="4"/>
        <v>724.75</v>
      </c>
      <c r="L5" s="4">
        <v>6</v>
      </c>
      <c r="M5" s="3">
        <f t="shared" si="5"/>
        <v>299.70000000000005</v>
      </c>
      <c r="N5" s="4">
        <v>4</v>
      </c>
      <c r="O5" s="3">
        <f t="shared" si="6"/>
        <v>763.8</v>
      </c>
      <c r="P5" s="2">
        <f t="shared" si="7"/>
        <v>20</v>
      </c>
      <c r="Q5" s="3">
        <f t="shared" si="7"/>
        <v>2163</v>
      </c>
      <c r="R5" s="3">
        <f t="shared" si="8"/>
        <v>456.5</v>
      </c>
    </row>
    <row r="6" spans="1:18" x14ac:dyDescent="0.25">
      <c r="A6" s="2" t="s">
        <v>23</v>
      </c>
      <c r="B6" s="6">
        <v>44934</v>
      </c>
      <c r="C6" s="2" t="s">
        <v>24</v>
      </c>
      <c r="D6" s="3">
        <f t="shared" si="0"/>
        <v>2981.7</v>
      </c>
      <c r="E6" s="3">
        <f t="shared" si="1"/>
        <v>1490.85</v>
      </c>
      <c r="F6" s="3">
        <f t="shared" si="2"/>
        <v>2115.85</v>
      </c>
      <c r="G6" s="3">
        <v>625</v>
      </c>
      <c r="H6" s="2">
        <v>7</v>
      </c>
      <c r="I6" s="3">
        <f t="shared" si="3"/>
        <v>524.65</v>
      </c>
      <c r="J6" s="4">
        <v>4</v>
      </c>
      <c r="K6" s="3">
        <f t="shared" si="4"/>
        <v>579.79999999999995</v>
      </c>
      <c r="L6" s="2">
        <v>7</v>
      </c>
      <c r="M6" s="3">
        <f t="shared" si="5"/>
        <v>349.65000000000003</v>
      </c>
      <c r="N6" s="4">
        <v>8</v>
      </c>
      <c r="O6" s="3">
        <f t="shared" si="6"/>
        <v>1527.6</v>
      </c>
      <c r="P6" s="2">
        <f t="shared" si="7"/>
        <v>26</v>
      </c>
      <c r="Q6" s="3">
        <f t="shared" si="7"/>
        <v>2981.7</v>
      </c>
      <c r="R6" s="3">
        <f t="shared" si="8"/>
        <v>865.84999999999991</v>
      </c>
    </row>
    <row r="7" spans="1:18" x14ac:dyDescent="0.25">
      <c r="A7" s="2" t="s">
        <v>25</v>
      </c>
      <c r="B7" s="6">
        <v>44934</v>
      </c>
      <c r="C7" s="2" t="s">
        <v>26</v>
      </c>
      <c r="D7" s="3">
        <f t="shared" si="0"/>
        <v>1307.4499999999998</v>
      </c>
      <c r="E7" s="3">
        <f t="shared" si="1"/>
        <v>653.72499999999991</v>
      </c>
      <c r="F7" s="3">
        <f t="shared" si="2"/>
        <v>1278.7249999999999</v>
      </c>
      <c r="G7" s="3">
        <v>625</v>
      </c>
      <c r="H7" s="2">
        <v>2</v>
      </c>
      <c r="I7" s="3">
        <f t="shared" si="3"/>
        <v>149.9</v>
      </c>
      <c r="J7" s="4">
        <v>3</v>
      </c>
      <c r="K7" s="3">
        <f t="shared" si="4"/>
        <v>434.84999999999997</v>
      </c>
      <c r="L7" s="2">
        <v>3</v>
      </c>
      <c r="M7" s="3">
        <f t="shared" si="5"/>
        <v>149.85000000000002</v>
      </c>
      <c r="N7" s="2">
        <v>3</v>
      </c>
      <c r="O7" s="3">
        <f t="shared" si="6"/>
        <v>572.84999999999991</v>
      </c>
      <c r="P7" s="2">
        <f t="shared" si="7"/>
        <v>11</v>
      </c>
      <c r="Q7" s="3">
        <f t="shared" si="7"/>
        <v>1307.4499999999998</v>
      </c>
      <c r="R7" s="3">
        <f t="shared" si="8"/>
        <v>28.724999999999909</v>
      </c>
    </row>
    <row r="8" spans="1:18" x14ac:dyDescent="0.25">
      <c r="A8" s="2" t="s">
        <v>27</v>
      </c>
      <c r="B8" s="6">
        <v>44934</v>
      </c>
      <c r="C8" s="2" t="s">
        <v>24</v>
      </c>
      <c r="D8" s="3">
        <f t="shared" si="0"/>
        <v>2355</v>
      </c>
      <c r="E8" s="3">
        <f t="shared" si="1"/>
        <v>1177.5</v>
      </c>
      <c r="F8" s="3">
        <f t="shared" si="2"/>
        <v>1802.5</v>
      </c>
      <c r="G8" s="3">
        <v>625</v>
      </c>
      <c r="H8" s="2">
        <v>9</v>
      </c>
      <c r="I8" s="3">
        <f t="shared" si="3"/>
        <v>674.55000000000007</v>
      </c>
      <c r="J8" s="4">
        <v>3</v>
      </c>
      <c r="K8" s="3">
        <f t="shared" si="4"/>
        <v>434.84999999999997</v>
      </c>
      <c r="L8" s="2">
        <v>2</v>
      </c>
      <c r="M8" s="3">
        <f t="shared" si="5"/>
        <v>99.9</v>
      </c>
      <c r="N8" s="2">
        <v>6</v>
      </c>
      <c r="O8" s="3">
        <f t="shared" si="6"/>
        <v>1145.6999999999998</v>
      </c>
      <c r="P8" s="2">
        <f t="shared" si="7"/>
        <v>20</v>
      </c>
      <c r="Q8" s="3">
        <f t="shared" si="7"/>
        <v>2355</v>
      </c>
      <c r="R8" s="3">
        <f t="shared" si="8"/>
        <v>552.5</v>
      </c>
    </row>
    <row r="9" spans="1:18" x14ac:dyDescent="0.25">
      <c r="A9" s="2" t="s">
        <v>28</v>
      </c>
      <c r="B9" s="6">
        <v>44934</v>
      </c>
      <c r="C9" s="2" t="s">
        <v>26</v>
      </c>
      <c r="D9" s="3">
        <f t="shared" si="0"/>
        <v>1894.15</v>
      </c>
      <c r="E9" s="3">
        <f t="shared" si="1"/>
        <v>947.07500000000005</v>
      </c>
      <c r="F9" s="3">
        <f t="shared" si="2"/>
        <v>1572.075</v>
      </c>
      <c r="G9" s="3">
        <v>625</v>
      </c>
      <c r="H9" s="2">
        <v>6</v>
      </c>
      <c r="I9" s="3">
        <f t="shared" si="3"/>
        <v>449.70000000000005</v>
      </c>
      <c r="J9" s="4">
        <v>2</v>
      </c>
      <c r="K9" s="3">
        <f t="shared" si="4"/>
        <v>289.89999999999998</v>
      </c>
      <c r="L9" s="2">
        <v>4</v>
      </c>
      <c r="M9" s="3">
        <f t="shared" si="5"/>
        <v>199.8</v>
      </c>
      <c r="N9" s="2">
        <v>5</v>
      </c>
      <c r="O9" s="3">
        <f t="shared" si="6"/>
        <v>954.75</v>
      </c>
      <c r="P9" s="2">
        <f t="shared" si="7"/>
        <v>17</v>
      </c>
      <c r="Q9" s="3">
        <f t="shared" si="7"/>
        <v>1894.15</v>
      </c>
      <c r="R9" s="3">
        <f t="shared" si="8"/>
        <v>322.07500000000005</v>
      </c>
    </row>
    <row r="10" spans="1:18" x14ac:dyDescent="0.25">
      <c r="A10" s="2" t="s">
        <v>29</v>
      </c>
      <c r="B10" s="6">
        <v>44934</v>
      </c>
      <c r="C10" s="2" t="s">
        <v>19</v>
      </c>
      <c r="D10" s="3">
        <f t="shared" si="0"/>
        <v>1631.2000000000003</v>
      </c>
      <c r="E10" s="3">
        <f t="shared" si="1"/>
        <v>815.60000000000014</v>
      </c>
      <c r="F10" s="3">
        <f t="shared" si="2"/>
        <v>1440.6000000000001</v>
      </c>
      <c r="G10" s="3">
        <v>625</v>
      </c>
      <c r="H10" s="2">
        <v>3</v>
      </c>
      <c r="I10" s="3">
        <f t="shared" si="3"/>
        <v>224.85000000000002</v>
      </c>
      <c r="J10" s="4">
        <v>5</v>
      </c>
      <c r="K10" s="3">
        <f t="shared" si="4"/>
        <v>724.75</v>
      </c>
      <c r="L10" s="2">
        <v>6</v>
      </c>
      <c r="M10" s="3">
        <f t="shared" si="5"/>
        <v>299.70000000000005</v>
      </c>
      <c r="N10" s="2">
        <v>2</v>
      </c>
      <c r="O10" s="3">
        <f t="shared" si="6"/>
        <v>381.9</v>
      </c>
      <c r="P10" s="2">
        <f t="shared" si="7"/>
        <v>16</v>
      </c>
      <c r="Q10" s="3">
        <f t="shared" si="7"/>
        <v>1631.2000000000003</v>
      </c>
      <c r="R10" s="3">
        <f t="shared" si="8"/>
        <v>190.60000000000014</v>
      </c>
    </row>
    <row r="11" spans="1:18" x14ac:dyDescent="0.25">
      <c r="A11" s="2" t="s">
        <v>30</v>
      </c>
      <c r="B11" s="6">
        <v>44934</v>
      </c>
      <c r="C11" s="2" t="s">
        <v>21</v>
      </c>
      <c r="D11" s="3">
        <f t="shared" si="0"/>
        <v>1927</v>
      </c>
      <c r="E11" s="3">
        <f t="shared" si="1"/>
        <v>963.5</v>
      </c>
      <c r="F11" s="3">
        <f t="shared" si="2"/>
        <v>1588.5</v>
      </c>
      <c r="G11" s="3">
        <v>625</v>
      </c>
      <c r="H11" s="2">
        <v>5</v>
      </c>
      <c r="I11" s="3">
        <f t="shared" si="3"/>
        <v>374.75</v>
      </c>
      <c r="J11" s="4">
        <v>4</v>
      </c>
      <c r="K11" s="3">
        <f t="shared" si="4"/>
        <v>579.79999999999995</v>
      </c>
      <c r="L11" s="2">
        <v>8</v>
      </c>
      <c r="M11" s="3">
        <f t="shared" si="5"/>
        <v>399.6</v>
      </c>
      <c r="N11" s="2">
        <v>3</v>
      </c>
      <c r="O11" s="3">
        <f t="shared" si="6"/>
        <v>572.84999999999991</v>
      </c>
      <c r="P11" s="2">
        <f t="shared" si="7"/>
        <v>20</v>
      </c>
      <c r="Q11" s="3">
        <f t="shared" si="7"/>
        <v>1927</v>
      </c>
      <c r="R11" s="3">
        <f t="shared" si="8"/>
        <v>338.5</v>
      </c>
    </row>
    <row r="12" spans="1:18" x14ac:dyDescent="0.25">
      <c r="A12" s="2" t="s">
        <v>31</v>
      </c>
      <c r="B12" s="6">
        <v>44934</v>
      </c>
      <c r="C12" s="2" t="s">
        <v>26</v>
      </c>
      <c r="D12" s="3">
        <f t="shared" si="0"/>
        <v>2377.9499999999998</v>
      </c>
      <c r="E12" s="3">
        <f t="shared" si="1"/>
        <v>1188.9749999999999</v>
      </c>
      <c r="F12" s="3">
        <f t="shared" si="2"/>
        <v>1813.9749999999999</v>
      </c>
      <c r="G12" s="3">
        <v>625</v>
      </c>
      <c r="H12" s="2">
        <v>4</v>
      </c>
      <c r="I12" s="3">
        <f t="shared" si="3"/>
        <v>299.8</v>
      </c>
      <c r="J12" s="4">
        <v>7</v>
      </c>
      <c r="K12" s="3">
        <f t="shared" si="4"/>
        <v>1014.6499999999999</v>
      </c>
      <c r="L12" s="2">
        <v>6</v>
      </c>
      <c r="M12" s="3">
        <f t="shared" si="5"/>
        <v>299.70000000000005</v>
      </c>
      <c r="N12" s="2">
        <v>4</v>
      </c>
      <c r="O12" s="3">
        <f t="shared" si="6"/>
        <v>763.8</v>
      </c>
      <c r="P12" s="2">
        <f t="shared" si="7"/>
        <v>21</v>
      </c>
      <c r="Q12" s="3">
        <f t="shared" si="7"/>
        <v>2377.9499999999998</v>
      </c>
      <c r="R12" s="3">
        <f t="shared" si="8"/>
        <v>563.97499999999991</v>
      </c>
    </row>
    <row r="13" spans="1:18" x14ac:dyDescent="0.25">
      <c r="A13" s="2" t="s">
        <v>18</v>
      </c>
      <c r="B13" s="6">
        <v>44935</v>
      </c>
      <c r="C13" s="2" t="s">
        <v>19</v>
      </c>
      <c r="D13" s="3">
        <f t="shared" ref="D13:D22" si="9">I13+K13+M13+O13</f>
        <v>3386.6499999999996</v>
      </c>
      <c r="E13" s="3">
        <f>D13*0.5</f>
        <v>1693.3249999999998</v>
      </c>
      <c r="F13" s="3">
        <f>E13+G13</f>
        <v>2318.3249999999998</v>
      </c>
      <c r="G13" s="3">
        <v>625</v>
      </c>
      <c r="H13" s="2">
        <v>6</v>
      </c>
      <c r="I13" s="3">
        <f>H13*74.95</f>
        <v>449.70000000000005</v>
      </c>
      <c r="J13" s="4">
        <v>8</v>
      </c>
      <c r="K13" s="3">
        <f>J13*144.95</f>
        <v>1159.5999999999999</v>
      </c>
      <c r="L13" s="2">
        <v>5</v>
      </c>
      <c r="M13" s="3">
        <f>L13*49.95</f>
        <v>249.75</v>
      </c>
      <c r="N13" s="2">
        <v>8</v>
      </c>
      <c r="O13" s="3">
        <f>N13*190.95</f>
        <v>1527.6</v>
      </c>
      <c r="P13" s="2">
        <f>H13+J13+L13+N13</f>
        <v>27</v>
      </c>
      <c r="Q13" s="3">
        <f>I13+K13+M13+O13</f>
        <v>3386.6499999999996</v>
      </c>
      <c r="R13" s="3">
        <f>Q13-F13</f>
        <v>1068.3249999999998</v>
      </c>
    </row>
    <row r="14" spans="1:18" x14ac:dyDescent="0.25">
      <c r="A14" s="2" t="s">
        <v>20</v>
      </c>
      <c r="B14" s="6">
        <v>44935</v>
      </c>
      <c r="C14" s="2" t="s">
        <v>21</v>
      </c>
      <c r="D14" s="3">
        <f t="shared" si="9"/>
        <v>3497.75</v>
      </c>
      <c r="E14" s="3">
        <f t="shared" ref="E14:E22" si="10">D14*0.5</f>
        <v>1748.875</v>
      </c>
      <c r="F14" s="3">
        <f t="shared" ref="F14:F22" si="11">E14+G14</f>
        <v>2373.875</v>
      </c>
      <c r="G14" s="3">
        <v>625</v>
      </c>
      <c r="H14" s="2">
        <v>5</v>
      </c>
      <c r="I14" s="3">
        <f t="shared" ref="I14:I22" si="12">H14*74.95</f>
        <v>374.75</v>
      </c>
      <c r="J14" s="4">
        <v>9</v>
      </c>
      <c r="K14" s="3">
        <f t="shared" ref="K14:K22" si="13">J14*144.95</f>
        <v>1304.55</v>
      </c>
      <c r="L14" s="2">
        <v>2</v>
      </c>
      <c r="M14" s="3">
        <f t="shared" ref="M14:M22" si="14">L14*49.95</f>
        <v>99.9</v>
      </c>
      <c r="N14" s="2">
        <v>9</v>
      </c>
      <c r="O14" s="3">
        <f t="shared" ref="O14:O22" si="15">N14*190.95</f>
        <v>1718.55</v>
      </c>
      <c r="P14" s="2">
        <f t="shared" ref="P14:P22" si="16">H14+J14+L14+N14</f>
        <v>25</v>
      </c>
      <c r="Q14" s="3">
        <f t="shared" ref="Q14:Q22" si="17">I14+K14+M14+O14</f>
        <v>3497.75</v>
      </c>
      <c r="R14" s="3">
        <f t="shared" ref="R14:R22" si="18">Q14-F14</f>
        <v>1123.875</v>
      </c>
    </row>
    <row r="15" spans="1:18" x14ac:dyDescent="0.25">
      <c r="A15" s="2" t="s">
        <v>22</v>
      </c>
      <c r="B15" s="6">
        <v>44935</v>
      </c>
      <c r="C15" s="2" t="s">
        <v>21</v>
      </c>
      <c r="D15" s="3">
        <f t="shared" si="9"/>
        <v>2705.95</v>
      </c>
      <c r="E15" s="3">
        <f t="shared" si="10"/>
        <v>1352.9749999999999</v>
      </c>
      <c r="F15" s="3">
        <f t="shared" si="11"/>
        <v>1977.9749999999999</v>
      </c>
      <c r="G15" s="3">
        <v>625</v>
      </c>
      <c r="H15" s="2">
        <v>4</v>
      </c>
      <c r="I15" s="3">
        <f t="shared" si="12"/>
        <v>299.8</v>
      </c>
      <c r="J15" s="4">
        <v>6</v>
      </c>
      <c r="K15" s="3">
        <f t="shared" si="13"/>
        <v>869.69999999999993</v>
      </c>
      <c r="L15" s="2">
        <v>4</v>
      </c>
      <c r="M15" s="3">
        <f t="shared" si="14"/>
        <v>199.8</v>
      </c>
      <c r="N15" s="2">
        <v>7</v>
      </c>
      <c r="O15" s="3">
        <f t="shared" si="15"/>
        <v>1336.6499999999999</v>
      </c>
      <c r="P15" s="2">
        <f t="shared" si="16"/>
        <v>21</v>
      </c>
      <c r="Q15" s="3">
        <f t="shared" si="17"/>
        <v>2705.95</v>
      </c>
      <c r="R15" s="3">
        <f t="shared" si="18"/>
        <v>727.97499999999991</v>
      </c>
    </row>
    <row r="16" spans="1:18" x14ac:dyDescent="0.25">
      <c r="A16" s="2" t="s">
        <v>23</v>
      </c>
      <c r="B16" s="6">
        <v>44935</v>
      </c>
      <c r="C16" s="2" t="s">
        <v>24</v>
      </c>
      <c r="D16" s="3">
        <f t="shared" si="9"/>
        <v>2479.85</v>
      </c>
      <c r="E16" s="3">
        <f t="shared" si="10"/>
        <v>1239.925</v>
      </c>
      <c r="F16" s="3">
        <f t="shared" si="11"/>
        <v>1864.925</v>
      </c>
      <c r="G16" s="3">
        <v>625</v>
      </c>
      <c r="H16" s="2">
        <v>8</v>
      </c>
      <c r="I16" s="3">
        <f t="shared" si="12"/>
        <v>599.6</v>
      </c>
      <c r="J16" s="4">
        <v>3</v>
      </c>
      <c r="K16" s="3">
        <f t="shared" si="13"/>
        <v>434.84999999999997</v>
      </c>
      <c r="L16" s="2">
        <v>6</v>
      </c>
      <c r="M16" s="3">
        <f t="shared" si="14"/>
        <v>299.70000000000005</v>
      </c>
      <c r="N16" s="2">
        <v>6</v>
      </c>
      <c r="O16" s="3">
        <f t="shared" si="15"/>
        <v>1145.6999999999998</v>
      </c>
      <c r="P16" s="2">
        <f t="shared" si="16"/>
        <v>23</v>
      </c>
      <c r="Q16" s="3">
        <f t="shared" si="17"/>
        <v>2479.85</v>
      </c>
      <c r="R16" s="3">
        <f t="shared" si="18"/>
        <v>614.92499999999995</v>
      </c>
    </row>
    <row r="17" spans="1:22" x14ac:dyDescent="0.25">
      <c r="A17" s="2" t="s">
        <v>25</v>
      </c>
      <c r="B17" s="6">
        <v>44935</v>
      </c>
      <c r="C17" s="2" t="s">
        <v>26</v>
      </c>
      <c r="D17" s="3">
        <f t="shared" si="9"/>
        <v>1287.3999999999999</v>
      </c>
      <c r="E17" s="3">
        <f t="shared" si="10"/>
        <v>643.69999999999993</v>
      </c>
      <c r="F17" s="3">
        <f t="shared" si="11"/>
        <v>1268.6999999999998</v>
      </c>
      <c r="G17" s="3">
        <v>625</v>
      </c>
      <c r="H17" s="2">
        <v>3</v>
      </c>
      <c r="I17" s="3">
        <f t="shared" si="12"/>
        <v>224.85000000000002</v>
      </c>
      <c r="J17" s="2">
        <v>2</v>
      </c>
      <c r="K17" s="3">
        <f t="shared" si="13"/>
        <v>289.89999999999998</v>
      </c>
      <c r="L17" s="2">
        <v>4</v>
      </c>
      <c r="M17" s="3">
        <f t="shared" si="14"/>
        <v>199.8</v>
      </c>
      <c r="N17" s="2">
        <v>3</v>
      </c>
      <c r="O17" s="3">
        <f t="shared" si="15"/>
        <v>572.84999999999991</v>
      </c>
      <c r="P17" s="2">
        <f t="shared" si="16"/>
        <v>12</v>
      </c>
      <c r="Q17" s="3">
        <f t="shared" si="17"/>
        <v>1287.3999999999999</v>
      </c>
      <c r="R17" s="3">
        <f t="shared" si="18"/>
        <v>18.700000000000045</v>
      </c>
    </row>
    <row r="18" spans="1:22" x14ac:dyDescent="0.25">
      <c r="A18" s="2" t="s">
        <v>27</v>
      </c>
      <c r="B18" s="6">
        <v>44935</v>
      </c>
      <c r="C18" s="2" t="s">
        <v>24</v>
      </c>
      <c r="D18" s="3">
        <f t="shared" si="9"/>
        <v>2130.8500000000004</v>
      </c>
      <c r="E18" s="3">
        <f t="shared" si="10"/>
        <v>1065.4250000000002</v>
      </c>
      <c r="F18" s="3">
        <f t="shared" si="11"/>
        <v>1690.4250000000002</v>
      </c>
      <c r="G18" s="3">
        <v>625</v>
      </c>
      <c r="H18" s="2">
        <v>9</v>
      </c>
      <c r="I18" s="3">
        <f t="shared" si="12"/>
        <v>674.55000000000007</v>
      </c>
      <c r="J18" s="2">
        <v>5</v>
      </c>
      <c r="K18" s="3">
        <f t="shared" si="13"/>
        <v>724.75</v>
      </c>
      <c r="L18" s="2">
        <v>7</v>
      </c>
      <c r="M18" s="3">
        <f t="shared" si="14"/>
        <v>349.65000000000003</v>
      </c>
      <c r="N18" s="2">
        <v>2</v>
      </c>
      <c r="O18" s="3">
        <f t="shared" si="15"/>
        <v>381.9</v>
      </c>
      <c r="P18" s="2">
        <f t="shared" si="16"/>
        <v>23</v>
      </c>
      <c r="Q18" s="3">
        <f t="shared" si="17"/>
        <v>2130.8500000000004</v>
      </c>
      <c r="R18" s="3">
        <f t="shared" si="18"/>
        <v>440.42500000000018</v>
      </c>
    </row>
    <row r="19" spans="1:22" x14ac:dyDescent="0.25">
      <c r="A19" s="2" t="s">
        <v>28</v>
      </c>
      <c r="B19" s="6">
        <v>44935</v>
      </c>
      <c r="C19" s="2" t="s">
        <v>26</v>
      </c>
      <c r="D19" s="3">
        <f t="shared" si="9"/>
        <v>2383.85</v>
      </c>
      <c r="E19" s="3">
        <f t="shared" si="10"/>
        <v>1191.925</v>
      </c>
      <c r="F19" s="3">
        <f t="shared" si="11"/>
        <v>1816.925</v>
      </c>
      <c r="G19" s="3">
        <v>625</v>
      </c>
      <c r="H19" s="2">
        <v>6</v>
      </c>
      <c r="I19" s="3">
        <f t="shared" si="12"/>
        <v>449.70000000000005</v>
      </c>
      <c r="J19" s="2">
        <v>4</v>
      </c>
      <c r="K19" s="3">
        <f t="shared" si="13"/>
        <v>579.79999999999995</v>
      </c>
      <c r="L19" s="2">
        <v>8</v>
      </c>
      <c r="M19" s="3">
        <f t="shared" si="14"/>
        <v>399.6</v>
      </c>
      <c r="N19" s="2">
        <v>5</v>
      </c>
      <c r="O19" s="3">
        <f t="shared" si="15"/>
        <v>954.75</v>
      </c>
      <c r="P19" s="2">
        <f t="shared" si="16"/>
        <v>23</v>
      </c>
      <c r="Q19" s="3">
        <f t="shared" si="17"/>
        <v>2383.85</v>
      </c>
      <c r="R19" s="3">
        <f t="shared" si="18"/>
        <v>566.92499999999995</v>
      </c>
    </row>
    <row r="20" spans="1:22" x14ac:dyDescent="0.25">
      <c r="A20" s="2" t="s">
        <v>29</v>
      </c>
      <c r="B20" s="6">
        <v>44935</v>
      </c>
      <c r="C20" s="2" t="s">
        <v>19</v>
      </c>
      <c r="D20" s="3">
        <f t="shared" si="9"/>
        <v>2457.7999999999997</v>
      </c>
      <c r="E20" s="3">
        <f t="shared" si="10"/>
        <v>1228.8999999999999</v>
      </c>
      <c r="F20" s="3">
        <f t="shared" si="11"/>
        <v>1853.8999999999999</v>
      </c>
      <c r="G20" s="3">
        <v>625</v>
      </c>
      <c r="H20" s="2">
        <v>5</v>
      </c>
      <c r="I20" s="3">
        <f t="shared" si="12"/>
        <v>374.75</v>
      </c>
      <c r="J20" s="2">
        <v>6</v>
      </c>
      <c r="K20" s="3">
        <f t="shared" si="13"/>
        <v>869.69999999999993</v>
      </c>
      <c r="L20" s="2">
        <v>9</v>
      </c>
      <c r="M20" s="3">
        <f t="shared" si="14"/>
        <v>449.55</v>
      </c>
      <c r="N20" s="2">
        <v>4</v>
      </c>
      <c r="O20" s="3">
        <f t="shared" si="15"/>
        <v>763.8</v>
      </c>
      <c r="P20" s="2">
        <f t="shared" si="16"/>
        <v>24</v>
      </c>
      <c r="Q20" s="3">
        <f t="shared" si="17"/>
        <v>2457.7999999999997</v>
      </c>
      <c r="R20" s="3">
        <f t="shared" si="18"/>
        <v>603.89999999999986</v>
      </c>
    </row>
    <row r="21" spans="1:22" x14ac:dyDescent="0.25">
      <c r="A21" s="2" t="s">
        <v>30</v>
      </c>
      <c r="B21" s="6">
        <v>44935</v>
      </c>
      <c r="C21" s="2" t="s">
        <v>21</v>
      </c>
      <c r="D21" s="3">
        <f t="shared" si="9"/>
        <v>3281.7999999999997</v>
      </c>
      <c r="E21" s="3">
        <f t="shared" si="10"/>
        <v>1640.8999999999999</v>
      </c>
      <c r="F21" s="3">
        <f t="shared" si="11"/>
        <v>2265.8999999999996</v>
      </c>
      <c r="G21" s="3">
        <v>625</v>
      </c>
      <c r="H21" s="4">
        <v>4</v>
      </c>
      <c r="I21" s="3">
        <f t="shared" si="12"/>
        <v>299.8</v>
      </c>
      <c r="J21" s="4">
        <v>9</v>
      </c>
      <c r="K21" s="3">
        <f t="shared" si="13"/>
        <v>1304.55</v>
      </c>
      <c r="L21" s="4">
        <v>3</v>
      </c>
      <c r="M21" s="3">
        <f t="shared" si="14"/>
        <v>149.85000000000002</v>
      </c>
      <c r="N21" s="2">
        <v>8</v>
      </c>
      <c r="O21" s="3">
        <f t="shared" si="15"/>
        <v>1527.6</v>
      </c>
      <c r="P21" s="2">
        <f t="shared" si="16"/>
        <v>24</v>
      </c>
      <c r="Q21" s="3">
        <f t="shared" si="17"/>
        <v>3281.7999999999997</v>
      </c>
      <c r="R21" s="3">
        <f t="shared" si="18"/>
        <v>1015.9000000000001</v>
      </c>
    </row>
    <row r="22" spans="1:22" x14ac:dyDescent="0.25">
      <c r="A22" s="2" t="s">
        <v>31</v>
      </c>
      <c r="B22" s="6">
        <v>44935</v>
      </c>
      <c r="C22" s="2" t="s">
        <v>26</v>
      </c>
      <c r="D22" s="3">
        <f t="shared" si="9"/>
        <v>3127.95</v>
      </c>
      <c r="E22" s="3">
        <f t="shared" si="10"/>
        <v>1563.9749999999999</v>
      </c>
      <c r="F22" s="3">
        <f t="shared" si="11"/>
        <v>2188.9749999999999</v>
      </c>
      <c r="G22" s="3">
        <v>625</v>
      </c>
      <c r="H22" s="4">
        <v>2</v>
      </c>
      <c r="I22" s="3">
        <f t="shared" si="12"/>
        <v>149.9</v>
      </c>
      <c r="J22" s="4">
        <v>8</v>
      </c>
      <c r="K22" s="3">
        <f t="shared" si="13"/>
        <v>1159.5999999999999</v>
      </c>
      <c r="L22" s="4">
        <v>2</v>
      </c>
      <c r="M22" s="3">
        <f t="shared" si="14"/>
        <v>99.9</v>
      </c>
      <c r="N22" s="4">
        <v>9</v>
      </c>
      <c r="O22" s="3">
        <f t="shared" si="15"/>
        <v>1718.55</v>
      </c>
      <c r="P22" s="2">
        <f t="shared" si="16"/>
        <v>21</v>
      </c>
      <c r="Q22" s="3">
        <f t="shared" si="17"/>
        <v>3127.95</v>
      </c>
      <c r="R22" s="3">
        <f t="shared" si="18"/>
        <v>938.97499999999991</v>
      </c>
    </row>
    <row r="23" spans="1:22" x14ac:dyDescent="0.25">
      <c r="A23" s="2" t="s">
        <v>18</v>
      </c>
      <c r="B23" s="6">
        <v>44936</v>
      </c>
      <c r="C23" s="2" t="s">
        <v>19</v>
      </c>
      <c r="D23" s="3">
        <f t="shared" ref="D23:D32" si="19">I23+K23+M23+O23</f>
        <v>2585</v>
      </c>
      <c r="E23" s="3">
        <f>D23*0.5</f>
        <v>1292.5</v>
      </c>
      <c r="F23" s="3">
        <f>E23+G23</f>
        <v>1917.5</v>
      </c>
      <c r="G23" s="3">
        <v>625</v>
      </c>
      <c r="H23" s="4">
        <v>3</v>
      </c>
      <c r="I23" s="3">
        <f>H23*74.95</f>
        <v>224.85000000000002</v>
      </c>
      <c r="J23" s="4">
        <v>7</v>
      </c>
      <c r="K23" s="3">
        <f>J23*144.95</f>
        <v>1014.6499999999999</v>
      </c>
      <c r="L23" s="4">
        <v>4</v>
      </c>
      <c r="M23" s="3">
        <f>L23*49.95</f>
        <v>199.8</v>
      </c>
      <c r="N23" s="4">
        <v>6</v>
      </c>
      <c r="O23" s="3">
        <f>N23*190.95</f>
        <v>1145.6999999999998</v>
      </c>
      <c r="P23" s="2">
        <f>H23+J23+L23+N23</f>
        <v>20</v>
      </c>
      <c r="Q23" s="3">
        <f>I23+K23+M23+O23</f>
        <v>2585</v>
      </c>
      <c r="R23" s="3">
        <f>Q23-F23</f>
        <v>667.5</v>
      </c>
    </row>
    <row r="24" spans="1:22" x14ac:dyDescent="0.25">
      <c r="A24" s="2" t="s">
        <v>20</v>
      </c>
      <c r="B24" s="6">
        <v>44936</v>
      </c>
      <c r="C24" s="2" t="s">
        <v>21</v>
      </c>
      <c r="D24" s="3">
        <f t="shared" si="19"/>
        <v>2234</v>
      </c>
      <c r="E24" s="3">
        <f t="shared" ref="E24:E32" si="20">D24*0.5</f>
        <v>1117</v>
      </c>
      <c r="F24" s="3">
        <f t="shared" ref="F24:F32" si="21">E24+G24</f>
        <v>1742</v>
      </c>
      <c r="G24" s="3">
        <v>625</v>
      </c>
      <c r="H24" s="4">
        <v>6</v>
      </c>
      <c r="I24" s="3">
        <f t="shared" ref="I24:I32" si="22">H24*74.95</f>
        <v>449.70000000000005</v>
      </c>
      <c r="J24" s="4">
        <v>4</v>
      </c>
      <c r="K24" s="3">
        <f t="shared" ref="K24:K32" si="23">J24*144.95</f>
        <v>579.79999999999995</v>
      </c>
      <c r="L24" s="4">
        <v>5</v>
      </c>
      <c r="M24" s="3">
        <f t="shared" ref="M24:M32" si="24">L24*49.95</f>
        <v>249.75</v>
      </c>
      <c r="N24" s="4">
        <v>5</v>
      </c>
      <c r="O24" s="3">
        <f t="shared" ref="O24:O32" si="25">N24*190.95</f>
        <v>954.75</v>
      </c>
      <c r="P24" s="2">
        <f t="shared" ref="P24:P32" si="26">H24+J24+L24+N24</f>
        <v>20</v>
      </c>
      <c r="Q24" s="3">
        <f t="shared" ref="Q24:Q32" si="27">I24+K24+M24+O24</f>
        <v>2234</v>
      </c>
      <c r="R24" s="3">
        <f t="shared" ref="R24:R32" si="28">Q24-F24</f>
        <v>492</v>
      </c>
      <c r="V24" s="5"/>
    </row>
    <row r="25" spans="1:22" x14ac:dyDescent="0.25">
      <c r="A25" s="2" t="s">
        <v>22</v>
      </c>
      <c r="B25" s="6">
        <v>44936</v>
      </c>
      <c r="C25" s="2" t="s">
        <v>21</v>
      </c>
      <c r="D25" s="3">
        <f t="shared" si="19"/>
        <v>2088.0500000000002</v>
      </c>
      <c r="E25" s="3">
        <f t="shared" si="20"/>
        <v>1044.0250000000001</v>
      </c>
      <c r="F25" s="3">
        <f t="shared" si="21"/>
        <v>1669.0250000000001</v>
      </c>
      <c r="G25" s="3">
        <v>625</v>
      </c>
      <c r="H25" s="4">
        <v>4</v>
      </c>
      <c r="I25" s="3">
        <f t="shared" si="22"/>
        <v>299.8</v>
      </c>
      <c r="J25" s="4">
        <v>5</v>
      </c>
      <c r="K25" s="3">
        <f t="shared" si="23"/>
        <v>724.75</v>
      </c>
      <c r="L25" s="4">
        <v>6</v>
      </c>
      <c r="M25" s="3">
        <f t="shared" si="24"/>
        <v>299.70000000000005</v>
      </c>
      <c r="N25" s="4">
        <v>4</v>
      </c>
      <c r="O25" s="3">
        <f t="shared" si="25"/>
        <v>763.8</v>
      </c>
      <c r="P25" s="2">
        <f t="shared" si="26"/>
        <v>19</v>
      </c>
      <c r="Q25" s="3">
        <f t="shared" si="27"/>
        <v>2088.0500000000002</v>
      </c>
      <c r="R25" s="3">
        <f t="shared" si="28"/>
        <v>419.02500000000009</v>
      </c>
    </row>
    <row r="26" spans="1:22" x14ac:dyDescent="0.25">
      <c r="A26" s="2" t="s">
        <v>23</v>
      </c>
      <c r="B26" s="6">
        <v>44936</v>
      </c>
      <c r="C26" s="2" t="s">
        <v>24</v>
      </c>
      <c r="D26" s="3">
        <f t="shared" si="19"/>
        <v>2880.7999999999997</v>
      </c>
      <c r="E26" s="3">
        <f t="shared" si="20"/>
        <v>1440.3999999999999</v>
      </c>
      <c r="F26" s="3">
        <f t="shared" si="21"/>
        <v>2065.3999999999996</v>
      </c>
      <c r="G26" s="3">
        <v>625</v>
      </c>
      <c r="H26" s="4">
        <v>5</v>
      </c>
      <c r="I26" s="3">
        <f t="shared" si="22"/>
        <v>374.75</v>
      </c>
      <c r="J26" s="4">
        <v>6</v>
      </c>
      <c r="K26" s="3">
        <f t="shared" si="23"/>
        <v>869.69999999999993</v>
      </c>
      <c r="L26" s="4">
        <v>6</v>
      </c>
      <c r="M26" s="3">
        <f t="shared" si="24"/>
        <v>299.70000000000005</v>
      </c>
      <c r="N26" s="4">
        <v>7</v>
      </c>
      <c r="O26" s="3">
        <f t="shared" si="25"/>
        <v>1336.6499999999999</v>
      </c>
      <c r="P26" s="2">
        <f t="shared" si="26"/>
        <v>24</v>
      </c>
      <c r="Q26" s="3">
        <f t="shared" si="27"/>
        <v>2880.7999999999997</v>
      </c>
      <c r="R26" s="3">
        <f t="shared" si="28"/>
        <v>815.40000000000009</v>
      </c>
    </row>
    <row r="27" spans="1:22" x14ac:dyDescent="0.25">
      <c r="A27" s="2" t="s">
        <v>25</v>
      </c>
      <c r="B27" s="6">
        <v>44936</v>
      </c>
      <c r="C27" s="2" t="s">
        <v>26</v>
      </c>
      <c r="D27" s="3">
        <f t="shared" si="19"/>
        <v>1465.4999999999998</v>
      </c>
      <c r="E27" s="3">
        <f t="shared" si="20"/>
        <v>732.74999999999989</v>
      </c>
      <c r="F27" s="3">
        <f t="shared" si="21"/>
        <v>1357.75</v>
      </c>
      <c r="G27" s="3">
        <v>625</v>
      </c>
      <c r="H27" s="4">
        <v>1</v>
      </c>
      <c r="I27" s="3">
        <f t="shared" si="22"/>
        <v>74.95</v>
      </c>
      <c r="J27" s="4">
        <v>1</v>
      </c>
      <c r="K27" s="3">
        <f t="shared" si="23"/>
        <v>144.94999999999999</v>
      </c>
      <c r="L27" s="4">
        <v>2</v>
      </c>
      <c r="M27" s="3">
        <f t="shared" si="24"/>
        <v>99.9</v>
      </c>
      <c r="N27" s="4">
        <v>6</v>
      </c>
      <c r="O27" s="3">
        <f t="shared" si="25"/>
        <v>1145.6999999999998</v>
      </c>
      <c r="P27" s="2">
        <f t="shared" si="26"/>
        <v>10</v>
      </c>
      <c r="Q27" s="3">
        <f t="shared" si="27"/>
        <v>1465.4999999999998</v>
      </c>
      <c r="R27" s="3">
        <f t="shared" si="28"/>
        <v>107.74999999999977</v>
      </c>
    </row>
    <row r="28" spans="1:22" x14ac:dyDescent="0.25">
      <c r="A28" s="2" t="s">
        <v>27</v>
      </c>
      <c r="B28" s="6">
        <v>44936</v>
      </c>
      <c r="C28" s="2" t="s">
        <v>24</v>
      </c>
      <c r="D28" s="3">
        <f t="shared" si="19"/>
        <v>2932.75</v>
      </c>
      <c r="E28" s="3">
        <f t="shared" si="20"/>
        <v>1466.375</v>
      </c>
      <c r="F28" s="3">
        <f t="shared" si="21"/>
        <v>2091.375</v>
      </c>
      <c r="G28" s="3">
        <v>625</v>
      </c>
      <c r="H28" s="4">
        <v>9</v>
      </c>
      <c r="I28" s="3">
        <f t="shared" si="22"/>
        <v>674.55000000000007</v>
      </c>
      <c r="J28" s="4">
        <v>2</v>
      </c>
      <c r="K28" s="3">
        <f t="shared" si="23"/>
        <v>289.89999999999998</v>
      </c>
      <c r="L28" s="4">
        <v>5</v>
      </c>
      <c r="M28" s="3">
        <f t="shared" si="24"/>
        <v>249.75</v>
      </c>
      <c r="N28" s="4">
        <v>9</v>
      </c>
      <c r="O28" s="3">
        <f t="shared" si="25"/>
        <v>1718.55</v>
      </c>
      <c r="P28" s="2">
        <f t="shared" si="26"/>
        <v>25</v>
      </c>
      <c r="Q28" s="3">
        <f t="shared" si="27"/>
        <v>2932.75</v>
      </c>
      <c r="R28" s="3">
        <f t="shared" si="28"/>
        <v>841.375</v>
      </c>
    </row>
    <row r="29" spans="1:22" x14ac:dyDescent="0.25">
      <c r="A29" s="2" t="s">
        <v>28</v>
      </c>
      <c r="B29" s="6">
        <v>44936</v>
      </c>
      <c r="C29" s="2" t="s">
        <v>26</v>
      </c>
      <c r="D29" s="3">
        <f t="shared" si="19"/>
        <v>2189.9499999999998</v>
      </c>
      <c r="E29" s="3">
        <f t="shared" si="20"/>
        <v>1094.9749999999999</v>
      </c>
      <c r="F29" s="3">
        <f t="shared" si="21"/>
        <v>1719.9749999999999</v>
      </c>
      <c r="G29" s="3">
        <v>625</v>
      </c>
      <c r="H29" s="4">
        <v>8</v>
      </c>
      <c r="I29" s="3">
        <f t="shared" si="22"/>
        <v>599.6</v>
      </c>
      <c r="J29" s="4">
        <v>1</v>
      </c>
      <c r="K29" s="3">
        <f t="shared" si="23"/>
        <v>144.94999999999999</v>
      </c>
      <c r="L29" s="4">
        <v>6</v>
      </c>
      <c r="M29" s="3">
        <f t="shared" si="24"/>
        <v>299.70000000000005</v>
      </c>
      <c r="N29" s="4">
        <v>6</v>
      </c>
      <c r="O29" s="3">
        <f t="shared" si="25"/>
        <v>1145.6999999999998</v>
      </c>
      <c r="P29" s="2">
        <f t="shared" si="26"/>
        <v>21</v>
      </c>
      <c r="Q29" s="3">
        <f t="shared" si="27"/>
        <v>2189.9499999999998</v>
      </c>
      <c r="R29" s="3">
        <f t="shared" si="28"/>
        <v>469.97499999999991</v>
      </c>
    </row>
    <row r="30" spans="1:22" x14ac:dyDescent="0.25">
      <c r="A30" s="2" t="s">
        <v>29</v>
      </c>
      <c r="B30" s="6">
        <v>44936</v>
      </c>
      <c r="C30" s="2" t="s">
        <v>19</v>
      </c>
      <c r="D30" s="3">
        <f t="shared" si="19"/>
        <v>1922.15</v>
      </c>
      <c r="E30" s="3">
        <f t="shared" si="20"/>
        <v>961.07500000000005</v>
      </c>
      <c r="F30" s="3">
        <f t="shared" si="21"/>
        <v>1586.075</v>
      </c>
      <c r="G30" s="3">
        <v>625</v>
      </c>
      <c r="H30" s="4">
        <v>7</v>
      </c>
      <c r="I30" s="3">
        <f t="shared" si="22"/>
        <v>524.65</v>
      </c>
      <c r="J30" s="4">
        <v>5</v>
      </c>
      <c r="K30" s="3">
        <f t="shared" si="23"/>
        <v>724.75</v>
      </c>
      <c r="L30" s="4">
        <v>2</v>
      </c>
      <c r="M30" s="3">
        <f t="shared" si="24"/>
        <v>99.9</v>
      </c>
      <c r="N30" s="4">
        <v>3</v>
      </c>
      <c r="O30" s="3">
        <f t="shared" si="25"/>
        <v>572.84999999999991</v>
      </c>
      <c r="P30" s="2">
        <f t="shared" si="26"/>
        <v>17</v>
      </c>
      <c r="Q30" s="3">
        <f t="shared" si="27"/>
        <v>1922.15</v>
      </c>
      <c r="R30" s="3">
        <f t="shared" si="28"/>
        <v>336.07500000000005</v>
      </c>
    </row>
    <row r="31" spans="1:22" x14ac:dyDescent="0.25">
      <c r="A31" s="2" t="s">
        <v>30</v>
      </c>
      <c r="B31" s="6">
        <v>44936</v>
      </c>
      <c r="C31" s="2" t="s">
        <v>21</v>
      </c>
      <c r="D31" s="3">
        <f t="shared" si="19"/>
        <v>1386.4</v>
      </c>
      <c r="E31" s="3">
        <f t="shared" si="20"/>
        <v>693.2</v>
      </c>
      <c r="F31" s="3">
        <f t="shared" si="21"/>
        <v>1318.2</v>
      </c>
      <c r="G31" s="3">
        <v>625</v>
      </c>
      <c r="H31" s="4">
        <v>5</v>
      </c>
      <c r="I31" s="3">
        <f t="shared" si="22"/>
        <v>374.75</v>
      </c>
      <c r="J31" s="4">
        <v>4</v>
      </c>
      <c r="K31" s="3">
        <f t="shared" si="23"/>
        <v>579.79999999999995</v>
      </c>
      <c r="L31" s="4">
        <v>1</v>
      </c>
      <c r="M31" s="3">
        <f t="shared" si="24"/>
        <v>49.95</v>
      </c>
      <c r="N31" s="4">
        <v>2</v>
      </c>
      <c r="O31" s="3">
        <f t="shared" si="25"/>
        <v>381.9</v>
      </c>
      <c r="P31" s="2">
        <f t="shared" si="26"/>
        <v>12</v>
      </c>
      <c r="Q31" s="3">
        <f t="shared" si="27"/>
        <v>1386.4</v>
      </c>
      <c r="R31" s="3">
        <f t="shared" si="28"/>
        <v>68.200000000000045</v>
      </c>
    </row>
    <row r="32" spans="1:22" x14ac:dyDescent="0.25">
      <c r="A32" s="2" t="s">
        <v>31</v>
      </c>
      <c r="B32" s="6">
        <v>44936</v>
      </c>
      <c r="C32" s="2" t="s">
        <v>26</v>
      </c>
      <c r="D32" s="3">
        <f t="shared" si="19"/>
        <v>2029.2</v>
      </c>
      <c r="E32" s="3">
        <f t="shared" si="20"/>
        <v>1014.6</v>
      </c>
      <c r="F32" s="3">
        <f t="shared" si="21"/>
        <v>1639.6</v>
      </c>
      <c r="G32" s="3">
        <v>625</v>
      </c>
      <c r="H32" s="4">
        <v>2</v>
      </c>
      <c r="I32" s="3">
        <f t="shared" si="22"/>
        <v>149.9</v>
      </c>
      <c r="J32" s="4">
        <v>5</v>
      </c>
      <c r="K32" s="3">
        <f t="shared" si="23"/>
        <v>724.75</v>
      </c>
      <c r="L32" s="4">
        <v>4</v>
      </c>
      <c r="M32" s="3">
        <f t="shared" si="24"/>
        <v>199.8</v>
      </c>
      <c r="N32" s="4">
        <v>5</v>
      </c>
      <c r="O32" s="3">
        <f t="shared" si="25"/>
        <v>954.75</v>
      </c>
      <c r="P32" s="2">
        <f t="shared" si="26"/>
        <v>16</v>
      </c>
      <c r="Q32" s="3">
        <f t="shared" si="27"/>
        <v>2029.2</v>
      </c>
      <c r="R32" s="3">
        <f t="shared" si="28"/>
        <v>389.60000000000014</v>
      </c>
    </row>
    <row r="33" spans="1:20" x14ac:dyDescent="0.25">
      <c r="A33" s="4"/>
      <c r="B33" s="8"/>
      <c r="C33" s="4"/>
      <c r="D33" s="7"/>
      <c r="E33" s="7"/>
      <c r="F33" s="7"/>
      <c r="G33" s="7"/>
      <c r="H33" s="4"/>
      <c r="I33" s="7"/>
      <c r="J33" s="4"/>
      <c r="K33" s="7"/>
      <c r="L33" s="4"/>
      <c r="M33" s="7"/>
      <c r="N33" s="4"/>
      <c r="O33" s="7"/>
      <c r="P33" s="4"/>
      <c r="Q33" s="7"/>
      <c r="R33" s="7"/>
      <c r="T33" s="5"/>
    </row>
    <row r="34" spans="1:20" x14ac:dyDescent="0.25">
      <c r="H34" s="4"/>
      <c r="J34" s="4"/>
      <c r="K34" s="7"/>
      <c r="L34" s="4"/>
      <c r="N34" s="4"/>
    </row>
    <row r="35" spans="1:20" x14ac:dyDescent="0.25">
      <c r="H35" s="4"/>
      <c r="J35" s="4"/>
      <c r="K35" s="7"/>
      <c r="L35" s="4"/>
      <c r="N35" s="4"/>
      <c r="R35" s="5"/>
    </row>
    <row r="36" spans="1:20" x14ac:dyDescent="0.25">
      <c r="H36" s="4"/>
      <c r="J36" s="4"/>
      <c r="K36" s="7"/>
      <c r="L36" s="4"/>
      <c r="N36" s="4"/>
    </row>
    <row r="37" spans="1:20" x14ac:dyDescent="0.25">
      <c r="H37" s="4"/>
      <c r="J37" s="4"/>
      <c r="K37" s="7"/>
      <c r="L37" s="4"/>
      <c r="N37" s="4"/>
    </row>
    <row r="38" spans="1:20" x14ac:dyDescent="0.25">
      <c r="A38" s="2"/>
      <c r="B38" s="2"/>
      <c r="C38" s="2"/>
      <c r="D38" s="3"/>
      <c r="E38" s="3"/>
      <c r="F38" s="3"/>
      <c r="G38" s="3"/>
      <c r="H38" s="4"/>
      <c r="I38" s="3"/>
      <c r="J38" s="4"/>
      <c r="K38" s="7"/>
      <c r="L38" s="4"/>
      <c r="M38" s="3"/>
      <c r="N38" s="4"/>
      <c r="O38" s="3"/>
      <c r="P38" s="2"/>
      <c r="Q38" s="3"/>
      <c r="R38" s="3"/>
    </row>
    <row r="39" spans="1:20" x14ac:dyDescent="0.25">
      <c r="A39" s="2"/>
      <c r="B39" s="2"/>
      <c r="C39" s="2"/>
      <c r="D39" s="3"/>
      <c r="E39" s="3"/>
      <c r="F39" s="3"/>
      <c r="G39" s="3"/>
      <c r="H39" s="4"/>
      <c r="I39" s="3"/>
      <c r="J39" s="4"/>
      <c r="K39" s="7"/>
      <c r="L39" s="4"/>
      <c r="M39" s="3"/>
      <c r="N39" s="4"/>
      <c r="O39" s="3"/>
      <c r="P39" s="2"/>
      <c r="Q39" s="3"/>
      <c r="R39" s="3"/>
    </row>
    <row r="40" spans="1:20" x14ac:dyDescent="0.25">
      <c r="A40" s="2"/>
      <c r="B40" s="2"/>
      <c r="C40" s="2"/>
      <c r="D40" s="3"/>
      <c r="E40" s="3"/>
      <c r="F40" s="3"/>
      <c r="G40" s="3"/>
      <c r="H40" s="4"/>
      <c r="I40" s="3"/>
      <c r="J40" s="4"/>
      <c r="K40" s="7"/>
      <c r="L40" s="4"/>
      <c r="M40" s="3"/>
      <c r="N40" s="4"/>
      <c r="O40" s="3"/>
      <c r="P40" s="2"/>
      <c r="Q40" s="3"/>
      <c r="R40" s="3"/>
    </row>
    <row r="41" spans="1:20" x14ac:dyDescent="0.25">
      <c r="A41" s="2"/>
      <c r="B41" s="2"/>
      <c r="C41" s="2"/>
      <c r="D41" s="3"/>
      <c r="E41" s="3"/>
      <c r="F41" s="3"/>
      <c r="G41" s="3"/>
      <c r="H41" s="4"/>
      <c r="I41" s="3"/>
      <c r="J41" s="4"/>
      <c r="L41" s="4"/>
      <c r="M41" s="3"/>
      <c r="N41" s="4"/>
      <c r="O41" s="3"/>
      <c r="P41" s="2"/>
      <c r="Q41" s="3"/>
      <c r="R41" s="3"/>
    </row>
    <row r="42" spans="1:20" x14ac:dyDescent="0.25">
      <c r="A42" s="2"/>
      <c r="B42" s="2"/>
      <c r="C42" s="2"/>
      <c r="D42" s="3"/>
      <c r="E42" s="3"/>
      <c r="F42" s="3"/>
      <c r="G42" s="3"/>
      <c r="H42" s="4"/>
      <c r="I42" s="3"/>
      <c r="J42" s="4"/>
      <c r="L42" s="4"/>
      <c r="M42" s="3"/>
      <c r="N42" s="4"/>
      <c r="O42" s="3"/>
      <c r="P42" s="2"/>
      <c r="Q42" s="3"/>
      <c r="R42" s="3"/>
    </row>
    <row r="43" spans="1:20" x14ac:dyDescent="0.25">
      <c r="A43" s="2"/>
      <c r="B43" s="2"/>
      <c r="C43" s="2"/>
      <c r="D43" s="3"/>
      <c r="E43" s="3"/>
      <c r="F43" s="3"/>
      <c r="G43" s="3"/>
      <c r="H43" s="4"/>
      <c r="I43" s="3"/>
      <c r="J43" s="4"/>
      <c r="L43" s="4"/>
      <c r="M43" s="3"/>
      <c r="N43" s="4"/>
      <c r="O43" s="3"/>
      <c r="P43" s="2"/>
      <c r="Q43" s="3"/>
      <c r="R43" s="3"/>
    </row>
    <row r="44" spans="1:20" x14ac:dyDescent="0.25">
      <c r="A44" s="2"/>
      <c r="B44" s="2"/>
      <c r="C44" s="2"/>
      <c r="D44" s="3"/>
      <c r="E44" s="3"/>
      <c r="F44" s="3"/>
      <c r="G44" s="3"/>
      <c r="H44" s="4"/>
      <c r="I44" s="3"/>
      <c r="J44" s="4"/>
      <c r="L44" s="4"/>
      <c r="M44" s="3"/>
      <c r="N44" s="4"/>
      <c r="O44" s="3"/>
      <c r="P44" s="2"/>
      <c r="Q44" s="3"/>
      <c r="R44" s="3"/>
    </row>
    <row r="45" spans="1:20" x14ac:dyDescent="0.25">
      <c r="A45" s="2"/>
      <c r="B45" s="2"/>
      <c r="C45" s="2"/>
      <c r="D45" s="3"/>
      <c r="E45" s="3"/>
      <c r="F45" s="3"/>
      <c r="G45" s="3"/>
      <c r="H45" s="4"/>
      <c r="I45" s="3"/>
      <c r="J45" s="4"/>
      <c r="L45" s="4"/>
      <c r="M45" s="3"/>
      <c r="N45" s="4"/>
      <c r="O45" s="3"/>
      <c r="P45" s="2"/>
      <c r="Q45" s="3"/>
      <c r="R45" s="3"/>
    </row>
    <row r="46" spans="1:20" x14ac:dyDescent="0.25">
      <c r="A46" s="2"/>
      <c r="B46" s="2"/>
      <c r="C46" s="2"/>
      <c r="D46" s="3"/>
      <c r="E46" s="3"/>
      <c r="F46" s="3"/>
      <c r="G46" s="3"/>
      <c r="H46" s="4"/>
      <c r="I46" s="3"/>
      <c r="J46" s="4"/>
      <c r="L46" s="4"/>
      <c r="M46" s="3"/>
      <c r="N46" s="4"/>
      <c r="O46" s="3"/>
      <c r="P46" s="2"/>
      <c r="Q46" s="3"/>
      <c r="R46" s="3"/>
    </row>
    <row r="47" spans="1:20" x14ac:dyDescent="0.25">
      <c r="A47" s="2"/>
      <c r="B47" s="2"/>
      <c r="C47" s="2"/>
      <c r="D47" s="3"/>
      <c r="E47" s="3"/>
      <c r="F47" s="3"/>
      <c r="G47" s="3"/>
      <c r="H47" s="4"/>
      <c r="I47" s="3"/>
      <c r="J47" s="4"/>
      <c r="L47" s="4"/>
      <c r="M47" s="3"/>
      <c r="N47" s="4"/>
      <c r="O47" s="3"/>
      <c r="P47" s="2"/>
      <c r="Q47" s="3"/>
      <c r="R47" s="3"/>
    </row>
    <row r="48" spans="1:20" x14ac:dyDescent="0.25">
      <c r="A48" s="2"/>
      <c r="B48" s="2"/>
      <c r="C48" s="2"/>
      <c r="D48" s="3"/>
      <c r="E48" s="3"/>
      <c r="F48" s="3"/>
      <c r="G48" s="3"/>
      <c r="H48" s="4"/>
      <c r="I48" s="3"/>
      <c r="J48" s="2"/>
      <c r="L48" s="2"/>
      <c r="M48" s="3"/>
      <c r="N48" s="4"/>
      <c r="O48" s="3"/>
      <c r="P48" s="2"/>
      <c r="Q48" s="3"/>
      <c r="R48" s="3"/>
    </row>
    <row r="49" spans="1:18" x14ac:dyDescent="0.25">
      <c r="A49" s="2"/>
      <c r="B49" s="2"/>
      <c r="C49" s="2"/>
      <c r="D49" s="3"/>
      <c r="E49" s="3"/>
      <c r="F49" s="3"/>
      <c r="G49" s="3"/>
      <c r="H49" s="2"/>
      <c r="I49" s="3"/>
      <c r="J49" s="2"/>
      <c r="L49" s="2"/>
      <c r="M49" s="3"/>
      <c r="N49" s="4"/>
      <c r="O49" s="3"/>
      <c r="P49" s="2"/>
      <c r="Q49" s="3"/>
      <c r="R49" s="3"/>
    </row>
    <row r="50" spans="1:18" x14ac:dyDescent="0.25">
      <c r="A50" s="2"/>
      <c r="B50" s="2"/>
      <c r="C50" s="2"/>
      <c r="D50" s="3"/>
      <c r="E50" s="3"/>
      <c r="F50" s="3"/>
      <c r="G50" s="3"/>
      <c r="H50" s="2"/>
      <c r="I50" s="3"/>
      <c r="J50" s="2"/>
      <c r="L50" s="2"/>
      <c r="M50" s="3"/>
      <c r="N50" s="2"/>
      <c r="O50" s="3"/>
      <c r="P50" s="2"/>
      <c r="Q50" s="3"/>
      <c r="R50" s="3"/>
    </row>
    <row r="51" spans="1:18" x14ac:dyDescent="0.25">
      <c r="A51" s="2"/>
      <c r="B51" s="2"/>
      <c r="C51" s="2"/>
      <c r="D51" s="3"/>
      <c r="E51" s="3"/>
      <c r="F51" s="3"/>
      <c r="G51" s="3"/>
      <c r="H51" s="2"/>
      <c r="I51" s="3"/>
      <c r="J51" s="2"/>
      <c r="L51" s="2"/>
      <c r="M51" s="3"/>
      <c r="N51" s="2"/>
      <c r="O51" s="3"/>
      <c r="P51" s="2"/>
      <c r="Q51" s="3"/>
      <c r="R51" s="3"/>
    </row>
    <row r="52" spans="1:18" x14ac:dyDescent="0.25">
      <c r="A52" s="2"/>
      <c r="B52" s="2"/>
      <c r="C52" s="2"/>
      <c r="D52" s="3"/>
      <c r="E52" s="3"/>
      <c r="F52" s="3"/>
      <c r="G52" s="3"/>
      <c r="H52" s="2"/>
      <c r="I52" s="3"/>
      <c r="J52" s="2"/>
      <c r="L52" s="2"/>
      <c r="M52" s="3"/>
      <c r="N52" s="2"/>
      <c r="O52" s="3"/>
      <c r="P52" s="2"/>
      <c r="Q52" s="3"/>
      <c r="R52" s="3"/>
    </row>
    <row r="53" spans="1:18" x14ac:dyDescent="0.25">
      <c r="H53" s="4"/>
      <c r="J53" s="4"/>
      <c r="L53" s="4"/>
      <c r="N53" s="4"/>
      <c r="O53" s="7"/>
    </row>
    <row r="54" spans="1:18" x14ac:dyDescent="0.25">
      <c r="H54" s="4"/>
      <c r="J54" s="4"/>
      <c r="L54" s="4"/>
      <c r="N54" s="4"/>
      <c r="O54" s="7"/>
    </row>
    <row r="55" spans="1:18" x14ac:dyDescent="0.25">
      <c r="H55" s="4"/>
      <c r="J55" s="4"/>
      <c r="L55" s="4"/>
      <c r="N55" s="4"/>
      <c r="O55" s="7"/>
    </row>
    <row r="56" spans="1:18" x14ac:dyDescent="0.25">
      <c r="H56" s="4"/>
      <c r="J56" s="4"/>
      <c r="L56" s="4"/>
      <c r="N56" s="4"/>
      <c r="O56" s="7"/>
    </row>
    <row r="57" spans="1:18" x14ac:dyDescent="0.25">
      <c r="H57" s="4"/>
      <c r="J57" s="4"/>
      <c r="L57" s="4"/>
      <c r="N57" s="4"/>
      <c r="O57" s="7"/>
    </row>
    <row r="58" spans="1:18" x14ac:dyDescent="0.25">
      <c r="H58" s="4"/>
      <c r="J58" s="4"/>
      <c r="L58" s="4"/>
      <c r="N58" s="4"/>
      <c r="O58" s="7"/>
    </row>
    <row r="59" spans="1:18" x14ac:dyDescent="0.25">
      <c r="H59" s="4"/>
      <c r="L59" s="4"/>
      <c r="N59" s="4"/>
      <c r="O59" s="7"/>
    </row>
    <row r="60" spans="1:18" x14ac:dyDescent="0.25">
      <c r="H60" s="4"/>
      <c r="L60" s="4"/>
      <c r="N60" s="4"/>
      <c r="O60" s="7"/>
    </row>
    <row r="61" spans="1:18" x14ac:dyDescent="0.25">
      <c r="H61" s="4"/>
      <c r="L61" s="4"/>
      <c r="N61" s="4"/>
      <c r="O61" s="7"/>
    </row>
    <row r="62" spans="1:18" x14ac:dyDescent="0.25">
      <c r="H62" s="4"/>
      <c r="L62" s="4"/>
      <c r="N62" s="4"/>
      <c r="O62" s="7"/>
    </row>
    <row r="63" spans="1:18" x14ac:dyDescent="0.25">
      <c r="H63" s="4"/>
      <c r="L63" s="4"/>
      <c r="N63" s="4"/>
      <c r="O63" s="7"/>
    </row>
    <row r="64" spans="1:18" x14ac:dyDescent="0.25">
      <c r="H64" s="4"/>
      <c r="L64" s="4"/>
      <c r="N64" s="4"/>
      <c r="O64" s="7"/>
    </row>
    <row r="65" spans="8:15" x14ac:dyDescent="0.25">
      <c r="H65" s="4"/>
      <c r="L65" s="4"/>
      <c r="N65" s="4"/>
      <c r="O65" s="7"/>
    </row>
    <row r="66" spans="8:15" x14ac:dyDescent="0.25">
      <c r="H66" s="4"/>
      <c r="L66" s="4"/>
      <c r="N66" s="4"/>
      <c r="O66" s="7"/>
    </row>
    <row r="67" spans="8:15" x14ac:dyDescent="0.25">
      <c r="H67" s="4"/>
      <c r="L67" s="4"/>
      <c r="N67" s="4"/>
      <c r="O67" s="7"/>
    </row>
    <row r="68" spans="8:15" x14ac:dyDescent="0.25">
      <c r="H68" s="4"/>
      <c r="L68" s="4"/>
      <c r="N68" s="4"/>
      <c r="O68" s="7"/>
    </row>
    <row r="69" spans="8:15" x14ac:dyDescent="0.25">
      <c r="H69" s="4"/>
      <c r="L69" s="4"/>
      <c r="N69" s="4"/>
      <c r="O69" s="7"/>
    </row>
    <row r="70" spans="8:15" x14ac:dyDescent="0.25">
      <c r="H70" s="4"/>
      <c r="L70" s="4"/>
      <c r="N70" s="4"/>
      <c r="O70" s="7"/>
    </row>
    <row r="71" spans="8:15" x14ac:dyDescent="0.25">
      <c r="H71" s="4"/>
      <c r="L71" s="4"/>
      <c r="N71" s="4"/>
      <c r="O71" s="7"/>
    </row>
    <row r="72" spans="8:15" x14ac:dyDescent="0.25">
      <c r="H72" s="4"/>
      <c r="L72" s="4"/>
      <c r="N72" s="4"/>
      <c r="O72" s="7"/>
    </row>
    <row r="73" spans="8:15" x14ac:dyDescent="0.25">
      <c r="H73" s="4"/>
      <c r="L73" s="4"/>
      <c r="N73" s="4"/>
      <c r="O73" s="7"/>
    </row>
    <row r="74" spans="8:15" x14ac:dyDescent="0.25">
      <c r="H74" s="4"/>
      <c r="L74" s="4"/>
      <c r="N74" s="4"/>
      <c r="O74" s="7"/>
    </row>
    <row r="75" spans="8:15" x14ac:dyDescent="0.25">
      <c r="H75" s="4"/>
      <c r="L75" s="4"/>
      <c r="N75" s="4"/>
    </row>
    <row r="76" spans="8:15" x14ac:dyDescent="0.25">
      <c r="H76" s="4"/>
      <c r="L76" s="4"/>
      <c r="N76" s="4"/>
    </row>
    <row r="77" spans="8:15" x14ac:dyDescent="0.25">
      <c r="H77" s="4"/>
      <c r="L77" s="4"/>
      <c r="N77" s="4"/>
    </row>
    <row r="78" spans="8:15" x14ac:dyDescent="0.25">
      <c r="H78" s="4"/>
      <c r="L78" s="4"/>
      <c r="N78" s="4"/>
    </row>
    <row r="79" spans="8:15" x14ac:dyDescent="0.25">
      <c r="H79" s="4"/>
      <c r="L79" s="4"/>
      <c r="N79" s="4"/>
    </row>
    <row r="80" spans="8:15" x14ac:dyDescent="0.25">
      <c r="H80" s="4"/>
      <c r="N80" s="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05982-0468-48A8-AE19-A662A6E7510C}">
  <dimension ref="D3:K60"/>
  <sheetViews>
    <sheetView workbookViewId="0">
      <selection activeCell="I20" sqref="I20"/>
    </sheetView>
  </sheetViews>
  <sheetFormatPr defaultRowHeight="15" x14ac:dyDescent="0.25"/>
  <cols>
    <col min="6" max="6" width="18.28515625" bestFit="1" customWidth="1"/>
    <col min="7" max="7" width="16.42578125" bestFit="1" customWidth="1"/>
    <col min="8" max="8" width="19" bestFit="1" customWidth="1"/>
    <col min="9" max="9" width="18.7109375" bestFit="1" customWidth="1"/>
    <col min="10" max="10" width="21" bestFit="1" customWidth="1"/>
    <col min="11" max="11" width="22" bestFit="1" customWidth="1"/>
  </cols>
  <sheetData>
    <row r="3" spans="4:11" ht="26.25" x14ac:dyDescent="0.4">
      <c r="D3" s="10" t="s">
        <v>72</v>
      </c>
      <c r="E3" s="10"/>
      <c r="F3" s="10"/>
      <c r="G3" s="10"/>
      <c r="H3" s="10"/>
      <c r="I3" s="10"/>
    </row>
    <row r="7" spans="4:11" x14ac:dyDescent="0.25">
      <c r="F7" s="11" t="s">
        <v>2</v>
      </c>
      <c r="G7" t="s">
        <v>80</v>
      </c>
    </row>
    <row r="9" spans="4:11" x14ac:dyDescent="0.25">
      <c r="F9" s="11" t="s">
        <v>73</v>
      </c>
      <c r="G9" t="s">
        <v>75</v>
      </c>
      <c r="H9" t="s">
        <v>76</v>
      </c>
      <c r="I9" t="s">
        <v>77</v>
      </c>
      <c r="J9" t="s">
        <v>78</v>
      </c>
      <c r="K9" t="s">
        <v>79</v>
      </c>
    </row>
    <row r="10" spans="4:11" x14ac:dyDescent="0.25">
      <c r="F10" s="12" t="s">
        <v>49</v>
      </c>
      <c r="G10" s="5">
        <v>402.59999999999991</v>
      </c>
      <c r="H10" s="13">
        <v>5</v>
      </c>
      <c r="I10" s="13">
        <v>3</v>
      </c>
      <c r="J10" s="13">
        <v>2</v>
      </c>
      <c r="K10" s="13">
        <v>6</v>
      </c>
    </row>
    <row r="11" spans="4:11" x14ac:dyDescent="0.25">
      <c r="F11" s="12" t="s">
        <v>43</v>
      </c>
      <c r="G11" s="5">
        <v>643.375</v>
      </c>
      <c r="H11" s="13">
        <v>8</v>
      </c>
      <c r="I11" s="13">
        <v>7</v>
      </c>
      <c r="J11" s="13">
        <v>7</v>
      </c>
      <c r="K11" s="13">
        <v>3</v>
      </c>
    </row>
    <row r="12" spans="4:11" x14ac:dyDescent="0.25">
      <c r="F12" s="12" t="s">
        <v>70</v>
      </c>
      <c r="G12" s="5">
        <v>375.625</v>
      </c>
      <c r="H12" s="13">
        <v>3</v>
      </c>
      <c r="I12" s="13">
        <v>2</v>
      </c>
      <c r="J12" s="13">
        <v>3</v>
      </c>
      <c r="K12" s="13">
        <v>7</v>
      </c>
    </row>
    <row r="13" spans="4:11" x14ac:dyDescent="0.25">
      <c r="F13" s="12" t="s">
        <v>29</v>
      </c>
      <c r="G13" s="5">
        <v>440.07499999999982</v>
      </c>
      <c r="H13" s="13">
        <v>6</v>
      </c>
      <c r="I13" s="13">
        <v>3</v>
      </c>
      <c r="J13" s="13">
        <v>2</v>
      </c>
      <c r="K13" s="13">
        <v>6</v>
      </c>
    </row>
    <row r="14" spans="4:11" x14ac:dyDescent="0.25">
      <c r="F14" s="12" t="s">
        <v>36</v>
      </c>
      <c r="G14" s="5">
        <v>564.94999999999982</v>
      </c>
      <c r="H14" s="13">
        <v>6</v>
      </c>
      <c r="I14" s="13">
        <v>3</v>
      </c>
      <c r="J14" s="13">
        <v>7</v>
      </c>
      <c r="K14" s="13">
        <v>6</v>
      </c>
    </row>
    <row r="15" spans="4:11" x14ac:dyDescent="0.25">
      <c r="F15" s="12" t="s">
        <v>23</v>
      </c>
      <c r="G15" s="5">
        <v>961.34999999999991</v>
      </c>
      <c r="H15" s="13">
        <v>9</v>
      </c>
      <c r="I15" s="13">
        <v>4</v>
      </c>
      <c r="J15" s="13">
        <v>4</v>
      </c>
      <c r="K15" s="13">
        <v>9</v>
      </c>
    </row>
    <row r="16" spans="4:11" x14ac:dyDescent="0.25">
      <c r="F16" s="12" t="s">
        <v>38</v>
      </c>
      <c r="G16" s="5">
        <v>820.82500000000027</v>
      </c>
      <c r="H16" s="13">
        <v>9</v>
      </c>
      <c r="I16" s="13">
        <v>2</v>
      </c>
      <c r="J16" s="13">
        <v>8</v>
      </c>
      <c r="K16" s="13">
        <v>8</v>
      </c>
    </row>
    <row r="17" spans="6:11" x14ac:dyDescent="0.25">
      <c r="F17" s="12" t="s">
        <v>37</v>
      </c>
      <c r="G17" s="5">
        <v>529.5</v>
      </c>
      <c r="H17" s="13">
        <v>9</v>
      </c>
      <c r="I17" s="13">
        <v>4</v>
      </c>
      <c r="J17" s="13">
        <v>2</v>
      </c>
      <c r="K17" s="13">
        <v>5</v>
      </c>
    </row>
    <row r="18" spans="6:11" x14ac:dyDescent="0.25">
      <c r="F18" s="12" t="s">
        <v>34</v>
      </c>
      <c r="G18" s="5">
        <v>563.97499999999991</v>
      </c>
      <c r="H18" s="13">
        <v>4</v>
      </c>
      <c r="I18" s="13">
        <v>7</v>
      </c>
      <c r="J18" s="13">
        <v>6</v>
      </c>
      <c r="K18" s="13">
        <v>4</v>
      </c>
    </row>
    <row r="19" spans="6:11" x14ac:dyDescent="0.25">
      <c r="F19" s="12" t="s">
        <v>55</v>
      </c>
      <c r="G19" s="5">
        <v>640.54999999999995</v>
      </c>
      <c r="H19" s="13">
        <v>3</v>
      </c>
      <c r="I19" s="13">
        <v>6</v>
      </c>
      <c r="J19" s="13">
        <v>2</v>
      </c>
      <c r="K19" s="13">
        <v>7</v>
      </c>
    </row>
    <row r="20" spans="6:11" x14ac:dyDescent="0.25">
      <c r="F20" s="12" t="s">
        <v>62</v>
      </c>
      <c r="G20" s="5">
        <v>786</v>
      </c>
      <c r="H20" s="13">
        <v>5</v>
      </c>
      <c r="I20" s="13">
        <v>6</v>
      </c>
      <c r="J20" s="13">
        <v>1</v>
      </c>
      <c r="K20" s="13">
        <v>8</v>
      </c>
    </row>
    <row r="21" spans="6:11" x14ac:dyDescent="0.25">
      <c r="F21" s="12" t="s">
        <v>61</v>
      </c>
      <c r="G21" s="5">
        <v>372.02500000000009</v>
      </c>
      <c r="H21" s="13">
        <v>6</v>
      </c>
      <c r="I21" s="13">
        <v>2</v>
      </c>
      <c r="J21" s="13">
        <v>6</v>
      </c>
      <c r="K21" s="13">
        <v>5</v>
      </c>
    </row>
    <row r="22" spans="6:11" x14ac:dyDescent="0.25">
      <c r="F22" s="12" t="s">
        <v>42</v>
      </c>
      <c r="G22" s="5">
        <v>678.84999999999991</v>
      </c>
      <c r="H22" s="13">
        <v>7</v>
      </c>
      <c r="I22" s="13">
        <v>6</v>
      </c>
      <c r="J22" s="13">
        <v>9</v>
      </c>
      <c r="K22" s="13">
        <v>4</v>
      </c>
    </row>
    <row r="23" spans="6:11" x14ac:dyDescent="0.25">
      <c r="F23" s="12" t="s">
        <v>57</v>
      </c>
      <c r="G23" s="5">
        <v>572.875</v>
      </c>
      <c r="H23" s="13">
        <v>8</v>
      </c>
      <c r="I23" s="13">
        <v>7</v>
      </c>
      <c r="J23" s="13">
        <v>8</v>
      </c>
      <c r="K23" s="13">
        <v>2</v>
      </c>
    </row>
    <row r="24" spans="6:11" x14ac:dyDescent="0.25">
      <c r="F24" s="12" t="s">
        <v>20</v>
      </c>
      <c r="G24" s="5">
        <v>387.97499999999991</v>
      </c>
      <c r="H24" s="13">
        <v>5</v>
      </c>
      <c r="I24" s="13">
        <v>6</v>
      </c>
      <c r="J24" s="13">
        <v>8</v>
      </c>
      <c r="K24" s="13">
        <v>2</v>
      </c>
    </row>
    <row r="25" spans="6:11" x14ac:dyDescent="0.25">
      <c r="F25" s="12" t="s">
        <v>66</v>
      </c>
      <c r="G25" s="5">
        <v>748.5</v>
      </c>
      <c r="H25" s="13">
        <v>2</v>
      </c>
      <c r="I25" s="13">
        <v>6</v>
      </c>
      <c r="J25" s="13">
        <v>4</v>
      </c>
      <c r="K25" s="13">
        <v>8</v>
      </c>
    </row>
    <row r="26" spans="6:11" x14ac:dyDescent="0.25">
      <c r="F26" s="12" t="s">
        <v>64</v>
      </c>
      <c r="G26" s="5">
        <v>576.44999999999982</v>
      </c>
      <c r="H26" s="13">
        <v>3</v>
      </c>
      <c r="I26" s="13">
        <v>7</v>
      </c>
      <c r="J26" s="13">
        <v>8</v>
      </c>
      <c r="K26" s="13">
        <v>4</v>
      </c>
    </row>
    <row r="27" spans="6:11" x14ac:dyDescent="0.25">
      <c r="F27" s="12" t="s">
        <v>32</v>
      </c>
      <c r="G27" s="5">
        <v>267.54999999999995</v>
      </c>
      <c r="H27" s="13">
        <v>7</v>
      </c>
      <c r="I27" s="13">
        <v>6</v>
      </c>
      <c r="J27" s="13">
        <v>4</v>
      </c>
      <c r="K27" s="13">
        <v>1</v>
      </c>
    </row>
    <row r="28" spans="6:11" x14ac:dyDescent="0.25">
      <c r="F28" s="12" t="s">
        <v>31</v>
      </c>
      <c r="G28" s="5">
        <v>568.52500000000009</v>
      </c>
      <c r="H28" s="13">
        <v>1</v>
      </c>
      <c r="I28" s="13">
        <v>3</v>
      </c>
      <c r="J28" s="13">
        <v>7</v>
      </c>
      <c r="K28" s="13">
        <v>8</v>
      </c>
    </row>
    <row r="29" spans="6:11" x14ac:dyDescent="0.25">
      <c r="F29" s="12" t="s">
        <v>22</v>
      </c>
      <c r="G29" s="5">
        <v>877.40000000000009</v>
      </c>
      <c r="H29" s="13">
        <v>8</v>
      </c>
      <c r="I29" s="13">
        <v>8</v>
      </c>
      <c r="J29" s="13">
        <v>2</v>
      </c>
      <c r="K29" s="13">
        <v>6</v>
      </c>
    </row>
    <row r="30" spans="6:11" x14ac:dyDescent="0.25">
      <c r="F30" s="12" t="s">
        <v>51</v>
      </c>
      <c r="G30" s="5">
        <v>703.5</v>
      </c>
      <c r="H30" s="13">
        <v>6</v>
      </c>
      <c r="I30" s="13">
        <v>4</v>
      </c>
      <c r="J30" s="13">
        <v>2</v>
      </c>
      <c r="K30" s="13">
        <v>8</v>
      </c>
    </row>
    <row r="31" spans="6:11" x14ac:dyDescent="0.25">
      <c r="F31" s="12" t="s">
        <v>35</v>
      </c>
      <c r="G31" s="5">
        <v>436.625</v>
      </c>
      <c r="H31" s="13">
        <v>2</v>
      </c>
      <c r="I31" s="13">
        <v>8</v>
      </c>
      <c r="J31" s="13">
        <v>1</v>
      </c>
      <c r="K31" s="13">
        <v>4</v>
      </c>
    </row>
    <row r="32" spans="6:11" x14ac:dyDescent="0.25">
      <c r="F32" s="12" t="s">
        <v>59</v>
      </c>
      <c r="G32" s="5">
        <v>1064.7249999999999</v>
      </c>
      <c r="H32" s="13">
        <v>9</v>
      </c>
      <c r="I32" s="13">
        <v>8</v>
      </c>
      <c r="J32" s="13">
        <v>8</v>
      </c>
      <c r="K32" s="13">
        <v>6</v>
      </c>
    </row>
    <row r="33" spans="6:11" x14ac:dyDescent="0.25">
      <c r="F33" s="12" t="s">
        <v>46</v>
      </c>
      <c r="G33" s="5">
        <v>608</v>
      </c>
      <c r="H33" s="13">
        <v>4</v>
      </c>
      <c r="I33" s="13">
        <v>4</v>
      </c>
      <c r="J33" s="13">
        <v>5</v>
      </c>
      <c r="K33" s="13">
        <v>7</v>
      </c>
    </row>
    <row r="34" spans="6:11" x14ac:dyDescent="0.25">
      <c r="F34" s="12" t="s">
        <v>65</v>
      </c>
      <c r="G34" s="5">
        <v>245.14999999999986</v>
      </c>
      <c r="H34" s="13">
        <v>4</v>
      </c>
      <c r="I34" s="13">
        <v>1</v>
      </c>
      <c r="J34" s="13">
        <v>3</v>
      </c>
      <c r="K34" s="13">
        <v>6</v>
      </c>
    </row>
    <row r="35" spans="6:11" x14ac:dyDescent="0.25">
      <c r="F35" s="12" t="s">
        <v>40</v>
      </c>
      <c r="G35" s="5">
        <v>76.224999999999909</v>
      </c>
      <c r="H35" s="13">
        <v>2</v>
      </c>
      <c r="I35" s="13">
        <v>4</v>
      </c>
      <c r="J35" s="13">
        <v>2</v>
      </c>
      <c r="K35" s="13">
        <v>3</v>
      </c>
    </row>
    <row r="36" spans="6:11" x14ac:dyDescent="0.25">
      <c r="F36" s="12" t="s">
        <v>28</v>
      </c>
      <c r="G36" s="5">
        <v>520.47499999999991</v>
      </c>
      <c r="H36" s="13">
        <v>8</v>
      </c>
      <c r="I36" s="13">
        <v>8</v>
      </c>
      <c r="J36" s="13">
        <v>3</v>
      </c>
      <c r="K36" s="13">
        <v>2</v>
      </c>
    </row>
    <row r="37" spans="6:11" x14ac:dyDescent="0.25">
      <c r="F37" s="12" t="s">
        <v>53</v>
      </c>
      <c r="G37" s="5">
        <v>471.44999999999982</v>
      </c>
      <c r="H37" s="13">
        <v>6</v>
      </c>
      <c r="I37" s="13">
        <v>4</v>
      </c>
      <c r="J37" s="13">
        <v>8</v>
      </c>
      <c r="K37" s="13">
        <v>4</v>
      </c>
    </row>
    <row r="38" spans="6:11" x14ac:dyDescent="0.25">
      <c r="F38" s="12" t="s">
        <v>41</v>
      </c>
      <c r="G38" s="5">
        <v>539.97499999999991</v>
      </c>
      <c r="H38" s="13">
        <v>6</v>
      </c>
      <c r="I38" s="13">
        <v>3</v>
      </c>
      <c r="J38" s="13">
        <v>6</v>
      </c>
      <c r="K38" s="13">
        <v>6</v>
      </c>
    </row>
    <row r="39" spans="6:11" x14ac:dyDescent="0.25">
      <c r="F39" s="12" t="s">
        <v>54</v>
      </c>
      <c r="G39" s="5">
        <v>250.59999999999991</v>
      </c>
      <c r="H39" s="13">
        <v>4</v>
      </c>
      <c r="I39" s="13">
        <v>6</v>
      </c>
      <c r="J39" s="13">
        <v>4</v>
      </c>
      <c r="K39" s="13">
        <v>2</v>
      </c>
    </row>
    <row r="40" spans="6:11" x14ac:dyDescent="0.25">
      <c r="F40" s="12" t="s">
        <v>71</v>
      </c>
      <c r="G40" s="5">
        <v>981.34999999999991</v>
      </c>
      <c r="H40" s="13">
        <v>3</v>
      </c>
      <c r="I40" s="13">
        <v>6</v>
      </c>
      <c r="J40" s="13">
        <v>8</v>
      </c>
      <c r="K40" s="13">
        <v>9</v>
      </c>
    </row>
    <row r="41" spans="6:11" x14ac:dyDescent="0.25">
      <c r="F41" s="12" t="s">
        <v>50</v>
      </c>
      <c r="G41" s="5">
        <v>446.97499999999991</v>
      </c>
      <c r="H41" s="13">
        <v>8</v>
      </c>
      <c r="I41" s="13">
        <v>2</v>
      </c>
      <c r="J41" s="13">
        <v>6</v>
      </c>
      <c r="K41" s="13">
        <v>5</v>
      </c>
    </row>
    <row r="42" spans="6:11" x14ac:dyDescent="0.25">
      <c r="F42" s="12" t="s">
        <v>52</v>
      </c>
      <c r="G42" s="5">
        <v>431.02500000000009</v>
      </c>
      <c r="H42" s="13">
        <v>3</v>
      </c>
      <c r="I42" s="13">
        <v>7</v>
      </c>
      <c r="J42" s="13">
        <v>6</v>
      </c>
      <c r="K42" s="13">
        <v>3</v>
      </c>
    </row>
    <row r="43" spans="6:11" x14ac:dyDescent="0.25">
      <c r="F43" s="12" t="s">
        <v>25</v>
      </c>
      <c r="G43" s="5">
        <v>728.92499999999995</v>
      </c>
      <c r="H43" s="13">
        <v>4</v>
      </c>
      <c r="I43" s="13">
        <v>2</v>
      </c>
      <c r="J43" s="13">
        <v>8</v>
      </c>
      <c r="K43" s="13">
        <v>9</v>
      </c>
    </row>
    <row r="44" spans="6:11" x14ac:dyDescent="0.25">
      <c r="F44" s="12" t="s">
        <v>18</v>
      </c>
      <c r="G44" s="5">
        <v>301.52499999999986</v>
      </c>
      <c r="H44" s="13">
        <v>6</v>
      </c>
      <c r="I44" s="13">
        <v>2</v>
      </c>
      <c r="J44" s="13">
        <v>7</v>
      </c>
      <c r="K44" s="13">
        <v>4</v>
      </c>
    </row>
    <row r="45" spans="6:11" x14ac:dyDescent="0.25">
      <c r="F45" s="12" t="s">
        <v>45</v>
      </c>
      <c r="G45" s="5">
        <v>546.02500000000009</v>
      </c>
      <c r="H45" s="13">
        <v>3</v>
      </c>
      <c r="I45" s="13">
        <v>2</v>
      </c>
      <c r="J45" s="13">
        <v>6</v>
      </c>
      <c r="K45" s="13">
        <v>8</v>
      </c>
    </row>
    <row r="46" spans="6:11" x14ac:dyDescent="0.25">
      <c r="F46" s="12" t="s">
        <v>27</v>
      </c>
      <c r="G46" s="5">
        <v>686.90000000000009</v>
      </c>
      <c r="H46" s="13">
        <v>6</v>
      </c>
      <c r="I46" s="13">
        <v>6</v>
      </c>
      <c r="J46" s="13">
        <v>7</v>
      </c>
      <c r="K46" s="13">
        <v>5</v>
      </c>
    </row>
    <row r="47" spans="6:11" x14ac:dyDescent="0.25">
      <c r="F47" s="12" t="s">
        <v>30</v>
      </c>
      <c r="G47" s="5">
        <v>835.44999999999982</v>
      </c>
      <c r="H47" s="13">
        <v>3</v>
      </c>
      <c r="I47" s="13">
        <v>8</v>
      </c>
      <c r="J47" s="13">
        <v>4</v>
      </c>
      <c r="K47" s="13">
        <v>7</v>
      </c>
    </row>
    <row r="48" spans="6:11" x14ac:dyDescent="0.25">
      <c r="F48" s="12" t="s">
        <v>47</v>
      </c>
      <c r="G48" s="5">
        <v>1013.9249999999997</v>
      </c>
      <c r="H48" s="13">
        <v>4</v>
      </c>
      <c r="I48" s="13">
        <v>8</v>
      </c>
      <c r="J48" s="13">
        <v>2</v>
      </c>
      <c r="K48" s="13">
        <v>9</v>
      </c>
    </row>
    <row r="49" spans="6:11" x14ac:dyDescent="0.25">
      <c r="F49" s="12" t="s">
        <v>69</v>
      </c>
      <c r="G49" s="5">
        <v>7.7000000000000455</v>
      </c>
      <c r="H49" s="13">
        <v>2</v>
      </c>
      <c r="I49" s="13">
        <v>5</v>
      </c>
      <c r="J49" s="13">
        <v>4</v>
      </c>
      <c r="K49" s="13">
        <v>1</v>
      </c>
    </row>
    <row r="50" spans="6:11" x14ac:dyDescent="0.25">
      <c r="F50" s="12" t="s">
        <v>39</v>
      </c>
      <c r="G50" s="5">
        <v>697.39999999999986</v>
      </c>
      <c r="H50" s="13">
        <v>5</v>
      </c>
      <c r="I50" s="13">
        <v>5</v>
      </c>
      <c r="J50" s="13">
        <v>8</v>
      </c>
      <c r="K50" s="13">
        <v>6</v>
      </c>
    </row>
    <row r="51" spans="6:11" x14ac:dyDescent="0.25">
      <c r="F51" s="12" t="s">
        <v>56</v>
      </c>
      <c r="G51" s="5">
        <v>262.07500000000005</v>
      </c>
      <c r="H51" s="13">
        <v>5</v>
      </c>
      <c r="I51" s="13">
        <v>1</v>
      </c>
      <c r="J51" s="13">
        <v>6</v>
      </c>
      <c r="K51" s="13">
        <v>5</v>
      </c>
    </row>
    <row r="52" spans="6:11" x14ac:dyDescent="0.25">
      <c r="F52" s="12" t="s">
        <v>58</v>
      </c>
      <c r="G52" s="5">
        <v>143.625</v>
      </c>
      <c r="H52" s="13">
        <v>7</v>
      </c>
      <c r="I52" s="13">
        <v>2</v>
      </c>
      <c r="J52" s="13">
        <v>3</v>
      </c>
      <c r="K52" s="13">
        <v>3</v>
      </c>
    </row>
    <row r="53" spans="6:11" x14ac:dyDescent="0.25">
      <c r="F53" s="12" t="s">
        <v>68</v>
      </c>
      <c r="G53" s="5">
        <v>118.625</v>
      </c>
      <c r="H53" s="13">
        <v>5</v>
      </c>
      <c r="I53" s="13">
        <v>2</v>
      </c>
      <c r="J53" s="13">
        <v>5</v>
      </c>
      <c r="K53" s="13">
        <v>3</v>
      </c>
    </row>
    <row r="54" spans="6:11" x14ac:dyDescent="0.25">
      <c r="F54" s="12" t="s">
        <v>63</v>
      </c>
      <c r="G54" s="5">
        <v>1361.1750000000002</v>
      </c>
      <c r="H54" s="13">
        <v>8</v>
      </c>
      <c r="I54" s="13">
        <v>9</v>
      </c>
      <c r="J54" s="13">
        <v>7</v>
      </c>
      <c r="K54" s="13">
        <v>9</v>
      </c>
    </row>
    <row r="55" spans="6:11" x14ac:dyDescent="0.25">
      <c r="F55" s="12" t="s">
        <v>44</v>
      </c>
      <c r="G55" s="5">
        <v>494.625</v>
      </c>
      <c r="H55" s="13">
        <v>1</v>
      </c>
      <c r="I55" s="13">
        <v>8</v>
      </c>
      <c r="J55" s="13">
        <v>1</v>
      </c>
      <c r="K55" s="13">
        <v>5</v>
      </c>
    </row>
    <row r="56" spans="6:11" x14ac:dyDescent="0.25">
      <c r="F56" s="12" t="s">
        <v>67</v>
      </c>
      <c r="G56" s="5">
        <v>622.5</v>
      </c>
      <c r="H56" s="13">
        <v>7</v>
      </c>
      <c r="I56" s="13">
        <v>5</v>
      </c>
      <c r="J56" s="13">
        <v>2</v>
      </c>
      <c r="K56" s="13">
        <v>6</v>
      </c>
    </row>
    <row r="57" spans="6:11" x14ac:dyDescent="0.25">
      <c r="F57" s="12" t="s">
        <v>33</v>
      </c>
      <c r="G57" s="5">
        <v>221.02499999999986</v>
      </c>
      <c r="H57" s="13">
        <v>9</v>
      </c>
      <c r="I57" s="13">
        <v>1</v>
      </c>
      <c r="J57" s="13">
        <v>6</v>
      </c>
      <c r="K57" s="13">
        <v>3</v>
      </c>
    </row>
    <row r="58" spans="6:11" x14ac:dyDescent="0.25">
      <c r="F58" s="12" t="s">
        <v>48</v>
      </c>
      <c r="G58" s="5">
        <v>900.375</v>
      </c>
      <c r="H58" s="13">
        <v>6</v>
      </c>
      <c r="I58" s="13">
        <v>7</v>
      </c>
      <c r="J58" s="13">
        <v>5</v>
      </c>
      <c r="K58" s="13">
        <v>7</v>
      </c>
    </row>
    <row r="59" spans="6:11" x14ac:dyDescent="0.25">
      <c r="F59" s="12" t="s">
        <v>60</v>
      </c>
      <c r="G59" s="5">
        <v>483</v>
      </c>
      <c r="H59" s="13">
        <v>7</v>
      </c>
      <c r="I59" s="13">
        <v>8</v>
      </c>
      <c r="J59" s="13">
        <v>3</v>
      </c>
      <c r="K59" s="13">
        <v>2</v>
      </c>
    </row>
    <row r="60" spans="6:11" x14ac:dyDescent="0.25">
      <c r="F60" s="12" t="s">
        <v>74</v>
      </c>
      <c r="G60" s="5">
        <v>27979.925000000003</v>
      </c>
      <c r="H60" s="13">
        <v>267</v>
      </c>
      <c r="I60" s="13">
        <v>244</v>
      </c>
      <c r="J60" s="13">
        <v>246</v>
      </c>
      <c r="K60" s="13">
        <v>266</v>
      </c>
    </row>
  </sheetData>
  <mergeCells count="1">
    <mergeCell ref="D3:I3"/>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25104-FFCD-4815-8AD0-8B1C50149457}">
  <dimension ref="C10:D15"/>
  <sheetViews>
    <sheetView workbookViewId="0">
      <selection activeCell="P18" sqref="P18"/>
    </sheetView>
  </sheetViews>
  <sheetFormatPr defaultRowHeight="15" x14ac:dyDescent="0.25"/>
  <cols>
    <col min="3" max="3" width="13.140625" bestFit="1" customWidth="1"/>
    <col min="4" max="4" width="16.42578125" bestFit="1" customWidth="1"/>
  </cols>
  <sheetData>
    <row r="10" spans="3:4" x14ac:dyDescent="0.25">
      <c r="C10" s="11" t="s">
        <v>73</v>
      </c>
      <c r="D10" t="s">
        <v>75</v>
      </c>
    </row>
    <row r="11" spans="3:4" x14ac:dyDescent="0.25">
      <c r="C11" s="12" t="s">
        <v>21</v>
      </c>
      <c r="D11" s="5">
        <v>7506.2249999999995</v>
      </c>
    </row>
    <row r="12" spans="3:4" x14ac:dyDescent="0.25">
      <c r="C12" s="12" t="s">
        <v>24</v>
      </c>
      <c r="D12" s="5">
        <v>7202.2749999999996</v>
      </c>
    </row>
    <row r="13" spans="3:4" x14ac:dyDescent="0.25">
      <c r="C13" s="12" t="s">
        <v>19</v>
      </c>
      <c r="D13" s="5">
        <v>5532.5499999999975</v>
      </c>
    </row>
    <row r="14" spans="3:4" x14ac:dyDescent="0.25">
      <c r="C14" s="12" t="s">
        <v>26</v>
      </c>
      <c r="D14" s="5">
        <v>7738.875</v>
      </c>
    </row>
    <row r="15" spans="3:4" x14ac:dyDescent="0.25">
      <c r="C15" s="12" t="s">
        <v>74</v>
      </c>
      <c r="D15" s="5">
        <v>27979.924999999996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27600-00F5-4279-85A1-A72A90FCC935}">
  <dimension ref="D7:E18"/>
  <sheetViews>
    <sheetView workbookViewId="0">
      <selection activeCell="E15" sqref="E15"/>
    </sheetView>
  </sheetViews>
  <sheetFormatPr defaultRowHeight="15" x14ac:dyDescent="0.25"/>
  <cols>
    <col min="4" max="4" width="18.28515625" bestFit="1" customWidth="1"/>
    <col min="5" max="5" width="17" bestFit="1" customWidth="1"/>
  </cols>
  <sheetData>
    <row r="7" spans="4:5" x14ac:dyDescent="0.25">
      <c r="D7" s="11" t="s">
        <v>73</v>
      </c>
      <c r="E7" t="s">
        <v>81</v>
      </c>
    </row>
    <row r="8" spans="4:5" x14ac:dyDescent="0.25">
      <c r="D8" s="12" t="s">
        <v>23</v>
      </c>
      <c r="E8" s="5">
        <v>3172.7</v>
      </c>
    </row>
    <row r="9" spans="4:5" x14ac:dyDescent="0.25">
      <c r="D9" s="12" t="s">
        <v>38</v>
      </c>
      <c r="E9" s="5">
        <v>2891.65</v>
      </c>
    </row>
    <row r="10" spans="4:5" x14ac:dyDescent="0.25">
      <c r="D10" s="12" t="s">
        <v>62</v>
      </c>
      <c r="E10" s="5">
        <v>2822</v>
      </c>
    </row>
    <row r="11" spans="4:5" x14ac:dyDescent="0.25">
      <c r="D11" s="12" t="s">
        <v>22</v>
      </c>
      <c r="E11" s="5">
        <v>3004.7999999999997</v>
      </c>
    </row>
    <row r="12" spans="4:5" x14ac:dyDescent="0.25">
      <c r="D12" s="12" t="s">
        <v>59</v>
      </c>
      <c r="E12" s="5">
        <v>3379.45</v>
      </c>
    </row>
    <row r="13" spans="4:5" x14ac:dyDescent="0.25">
      <c r="D13" s="12" t="s">
        <v>71</v>
      </c>
      <c r="E13" s="5">
        <v>3212.7</v>
      </c>
    </row>
    <row r="14" spans="4:5" x14ac:dyDescent="0.25">
      <c r="D14" s="12" t="s">
        <v>30</v>
      </c>
      <c r="E14" s="5">
        <v>2920.8999999999996</v>
      </c>
    </row>
    <row r="15" spans="4:5" x14ac:dyDescent="0.25">
      <c r="D15" s="12" t="s">
        <v>47</v>
      </c>
      <c r="E15" s="5">
        <v>3277.85</v>
      </c>
    </row>
    <row r="16" spans="4:5" x14ac:dyDescent="0.25">
      <c r="D16" s="12" t="s">
        <v>63</v>
      </c>
      <c r="E16" s="5">
        <v>3972.3500000000004</v>
      </c>
    </row>
    <row r="17" spans="4:5" x14ac:dyDescent="0.25">
      <c r="D17" s="12" t="s">
        <v>48</v>
      </c>
      <c r="E17" s="5">
        <v>3050.75</v>
      </c>
    </row>
    <row r="18" spans="4:5" x14ac:dyDescent="0.25">
      <c r="D18" s="12" t="s">
        <v>74</v>
      </c>
      <c r="E18" s="5">
        <v>31705.149999999994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6E63-9452-42A0-B916-5048F93E9D83}">
  <dimension ref="B8:F13"/>
  <sheetViews>
    <sheetView tabSelected="1" workbookViewId="0">
      <selection activeCell="E13" sqref="E13"/>
    </sheetView>
  </sheetViews>
  <sheetFormatPr defaultRowHeight="15" x14ac:dyDescent="0.25"/>
  <cols>
    <col min="2" max="2" width="13.140625" bestFit="1" customWidth="1"/>
    <col min="3" max="3" width="19" bestFit="1" customWidth="1"/>
    <col min="4" max="4" width="21" bestFit="1" customWidth="1"/>
    <col min="5" max="5" width="18.7109375" bestFit="1" customWidth="1"/>
    <col min="6" max="6" width="22" bestFit="1" customWidth="1"/>
  </cols>
  <sheetData>
    <row r="8" spans="2:6" x14ac:dyDescent="0.25">
      <c r="B8" s="11" t="s">
        <v>73</v>
      </c>
      <c r="C8" t="s">
        <v>76</v>
      </c>
      <c r="D8" t="s">
        <v>78</v>
      </c>
      <c r="E8" t="s">
        <v>77</v>
      </c>
      <c r="F8" t="s">
        <v>79</v>
      </c>
    </row>
    <row r="9" spans="2:6" x14ac:dyDescent="0.25">
      <c r="B9" s="12" t="s">
        <v>21</v>
      </c>
      <c r="C9" s="13">
        <v>55</v>
      </c>
      <c r="D9" s="13">
        <v>58</v>
      </c>
      <c r="E9" s="13">
        <v>73</v>
      </c>
      <c r="F9" s="13">
        <v>65</v>
      </c>
    </row>
    <row r="10" spans="2:6" x14ac:dyDescent="0.25">
      <c r="B10" s="12" t="s">
        <v>24</v>
      </c>
      <c r="C10" s="13">
        <v>70</v>
      </c>
      <c r="D10" s="13">
        <v>62</v>
      </c>
      <c r="E10" s="13">
        <v>55</v>
      </c>
      <c r="F10" s="13">
        <v>62</v>
      </c>
    </row>
    <row r="11" spans="2:6" x14ac:dyDescent="0.25">
      <c r="B11" s="12" t="s">
        <v>19</v>
      </c>
      <c r="C11" s="13">
        <v>60</v>
      </c>
      <c r="D11" s="13">
        <v>46</v>
      </c>
      <c r="E11" s="13">
        <v>46</v>
      </c>
      <c r="F11" s="13">
        <v>66</v>
      </c>
    </row>
    <row r="12" spans="2:6" x14ac:dyDescent="0.25">
      <c r="B12" s="12" t="s">
        <v>26</v>
      </c>
      <c r="C12" s="13">
        <v>82</v>
      </c>
      <c r="D12" s="13">
        <v>80</v>
      </c>
      <c r="E12" s="13">
        <v>70</v>
      </c>
      <c r="F12" s="13">
        <v>73</v>
      </c>
    </row>
    <row r="13" spans="2:6" x14ac:dyDescent="0.25">
      <c r="B13" s="12" t="s">
        <v>74</v>
      </c>
      <c r="C13" s="13">
        <v>267</v>
      </c>
      <c r="D13" s="13">
        <v>246</v>
      </c>
      <c r="E13" s="13">
        <v>244</v>
      </c>
      <c r="F13" s="13">
        <v>266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vt:lpstr>
      <vt:lpstr>ExamplePivotTable</vt:lpstr>
      <vt:lpstr>Sheet1</vt:lpstr>
      <vt:lpstr>ExampleTable</vt:lpstr>
      <vt:lpstr>Spare</vt:lpstr>
      <vt:lpstr>1pivottable</vt:lpstr>
      <vt:lpstr>2pivttable</vt:lpstr>
      <vt:lpstr>pivottable3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Warrick K</dc:creator>
  <cp:lastModifiedBy>Tomasz Pomorski</cp:lastModifiedBy>
  <cp:lastPrinted>2017-10-20T06:50:10Z</cp:lastPrinted>
  <dcterms:created xsi:type="dcterms:W3CDTF">2017-10-20T06:47:43Z</dcterms:created>
  <dcterms:modified xsi:type="dcterms:W3CDTF">2025-08-01T18:55:02Z</dcterms:modified>
</cp:coreProperties>
</file>